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nilsongmunoz/Downloads/"/>
    </mc:Choice>
  </mc:AlternateContent>
  <xr:revisionPtr revIDLastSave="0" documentId="8_{876B7AA1-13FD-4542-9955-4267A2015BD5}" xr6:coauthVersionLast="47" xr6:coauthVersionMax="47" xr10:uidLastSave="{00000000-0000-0000-0000-000000000000}"/>
  <bookViews>
    <workbookView xWindow="0" yWindow="660" windowWidth="29400" windowHeight="18460" activeTab="1" xr2:uid="{00000000-000D-0000-FFFF-FFFF00000000}"/>
  </bookViews>
  <sheets>
    <sheet name="consolidado 2024-2025-2026 (2)" sheetId="4" r:id="rId1"/>
    <sheet name="Comparativo enero-febrero 2026" sheetId="2" r:id="rId2"/>
    <sheet name="Hoja1" sheetId="3" state="hidden" r:id="rId3"/>
    <sheet name="Página1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8bLdIwx/WaaR3wE0sASpnhqKlmK7QzABGZvxq5y/0fI="/>
    </ext>
  </extLst>
</workbook>
</file>

<file path=xl/calcChain.xml><?xml version="1.0" encoding="utf-8"?>
<calcChain xmlns="http://schemas.openxmlformats.org/spreadsheetml/2006/main">
  <c r="E45" i="4" l="1"/>
  <c r="E44" i="4"/>
  <c r="E43" i="4"/>
  <c r="E42" i="4"/>
  <c r="E41" i="4"/>
  <c r="E40" i="4"/>
  <c r="E5" i="4"/>
  <c r="D5" i="4"/>
  <c r="C5" i="4"/>
  <c r="B5" i="4"/>
  <c r="E45" i="2"/>
  <c r="E44" i="2"/>
  <c r="E43" i="2"/>
  <c r="E42" i="2"/>
  <c r="E41" i="2"/>
  <c r="E40" i="2"/>
  <c r="E5" i="2"/>
  <c r="D5" i="2"/>
  <c r="C5" i="2"/>
  <c r="B5" i="2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6368A50-32B5-F248-9C4C-69A84A4C0C6F}">
      <text>
        <r>
          <rPr>
            <sz val="10"/>
            <color rgb="FF000000"/>
            <rFont val="Arial"/>
            <family val="2"/>
          </rPr>
          <t xml:space="preserve">Suma de Reprod. de 3 seg + Reprod. de 1 min 
</t>
        </r>
        <r>
          <rPr>
            <sz val="10"/>
            <color rgb="FF000000"/>
            <rFont val="Arial"/>
            <family val="2"/>
          </rPr>
          <t>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Suma de Reprod. de 3 seg + Reprod. de 1 min 
</t>
        </r>
        <r>
          <rPr>
            <sz val="10"/>
            <color rgb="FF000000"/>
            <rFont val="Arial"/>
            <family val="2"/>
          </rPr>
          <t>======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======
ID#AAAB153W-CI
tc={e6acb7e4-f85f-494e-9269-15fb54f8ef89}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 de video</t>
        </r>
      </text>
    </comment>
    <comment ref="C2" authorId="0" shapeId="0" xr:uid="{00000000-0006-0000-0000-00000C000000}">
      <text>
        <r>
          <rPr>
            <sz val="10"/>
            <color rgb="FF000000"/>
            <rFont val="Arial"/>
            <family val="2"/>
            <scheme val="minor"/>
          </rPr>
          <t>======
ID#AAAB15vu0a4
tc={d56a0438-9928-4080-8124-a0ff85423db1}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Visitantes</t>
        </r>
      </text>
    </comment>
    <comment ref="D2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======
ID#AAAB15vu0bM
tc={2781bf5c-e90e-4e2f-9582-a6cb48c381d2}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  </r>
      </text>
    </comment>
    <comment ref="E2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>======
ID#AAAB15vu0bI
tc={0cb8d214-97b3-46a9-90d8-eb2ca701bb08}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  </r>
      </text>
    </comment>
    <comment ref="F2" authorId="0" shapeId="0" xr:uid="{00000000-0006-0000-0000-000010000000}">
      <text>
        <r>
          <rPr>
            <sz val="10"/>
            <color rgb="FF000000"/>
            <rFont val="Arial"/>
            <family val="2"/>
            <scheme val="minor"/>
          </rPr>
          <t>======
ID#AAAB15vu0ao
tc={8f7c7223-e2f6-41df-b96c-067c0d32f38b}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Visualizaciones</t>
        </r>
      </text>
    </comment>
    <comment ref="B3" authorId="0" shapeId="0" xr:uid="{00000000-0006-0000-0000-00000F000000}">
      <text>
        <r>
          <rPr>
            <sz val="10"/>
            <color rgb="FF000000"/>
            <rFont val="Arial"/>
            <family val="2"/>
            <scheme val="minor"/>
          </rPr>
          <t>======
ID#AAAB15vu0as
tc={97dc8a78-617c-4992-a6b5-223ff24058ca}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 con el contenido</t>
        </r>
      </text>
    </comment>
    <comment ref="C3" authorId="0" shapeId="0" xr:uid="{00000000-0006-0000-0000-00000E000000}">
      <text>
        <r>
          <rPr>
            <sz val="10"/>
            <color rgb="FF000000"/>
            <rFont val="Arial"/>
            <family val="2"/>
            <scheme val="minor"/>
          </rPr>
          <t>======
ID#AAAB15vu0aw
tc={3a11c24e-db06-4e36-b7c3-a2b9bfdefa30}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impresiones</t>
        </r>
      </text>
    </comment>
    <comment ref="D3" authorId="0" shapeId="0" xr:uid="{00000000-0006-0000-0000-00000D000000}">
      <text>
        <r>
          <rPr>
            <sz val="10"/>
            <color rgb="FF000000"/>
            <rFont val="Arial"/>
            <family val="2"/>
            <scheme val="minor"/>
          </rPr>
          <t>======
ID#AAAB15vu0a0
tc={cb00166e-19a3-4711-bc42-2e31ab80aa51}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Interacciones (suma de Me Gusta + Comentarios + Compartidos)</t>
        </r>
      </text>
    </comment>
    <comment ref="E3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======
ID#AAAB15vu0bc
tc={385d23fe-5149-4365-9b94-9a6ed7953aa6}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Impresiones</t>
        </r>
      </text>
    </comment>
    <comment ref="F3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======
ID#AAAB15vu0bQ
tc={33ed6e60-b6bf-4838-9550-a6652f28f9d9}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Interaciones</t>
        </r>
      </text>
    </comment>
    <comment ref="B4" authorId="0" shapeId="0" xr:uid="{00000000-0006-0000-0000-00000B000000}">
      <text>
        <r>
          <rPr>
            <sz val="10"/>
            <color rgb="FF000000"/>
            <rFont val="Arial"/>
            <family val="2"/>
            <scheme val="minor"/>
          </rPr>
          <t>======
ID#AAAB15vu0a8
tc={37c9a5cd-ff8e-4649-a7cc-5c5f65d158a8}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Tiempo de reproducción</t>
        </r>
      </text>
    </comment>
    <comment ref="E4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ID#AAAB153W-CM
tc={e3384c62-9576-4a34-aca8-f8a210870cbf}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Horas de reproducción</t>
        </r>
      </text>
    </comment>
    <comment ref="B5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======
ID#AAAB15vu0bA
tc={55cd2b33-78ca-4ff6-81f4-6d2a4b1fbdde}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  </r>
      </text>
    </comment>
    <comment ref="D5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======
ID#AAAB15vu0bY
tc={cb68b366-1996-451a-8094-445915d93641}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seguidores</t>
        </r>
      </text>
    </comment>
    <comment ref="E5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======
ID#AAAB15vu0bU
tc={f3f24bc7-1c7e-435d-b37d-a06de2db1be0}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Total suscriptores</t>
        </r>
      </text>
    </comment>
    <comment ref="F5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>======
ID#AAAB15vu0bE
tc={a1e6a895-ce85-496c-ae86-a7c2a517ccc1}    (2026-03-14 17:54:22)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Seguidores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59R9glMOIt1lGlrvLY8STY8vgQ=="/>
    </ext>
  </extLst>
</comments>
</file>

<file path=xl/sharedStrings.xml><?xml version="1.0" encoding="utf-8"?>
<sst xmlns="http://schemas.openxmlformats.org/spreadsheetml/2006/main" count="536" uniqueCount="238">
  <si>
    <t xml:space="preserve">FACEBOOK </t>
  </si>
  <si>
    <t>SITIO PRIRADIOTV</t>
  </si>
  <si>
    <t>TIKTOK</t>
  </si>
  <si>
    <t>YOUTUBE</t>
  </si>
  <si>
    <t>INSTAGRAM</t>
  </si>
  <si>
    <t>TOTAL</t>
  </si>
  <si>
    <t>ALCANCE</t>
  </si>
  <si>
    <t xml:space="preserve">INTERACCIONES </t>
  </si>
  <si>
    <t>TIEMPO DE REPRODUCCIÓN</t>
  </si>
  <si>
    <t>TOTAL SEGUIDORES</t>
  </si>
  <si>
    <t>PUBLICO MASCULINO</t>
  </si>
  <si>
    <t>PUBLICO FEMENINO</t>
  </si>
  <si>
    <t>ENTRE 18 Y 24 AÑOS</t>
  </si>
  <si>
    <t>ENTRE 25 Y 34 AÑOS</t>
  </si>
  <si>
    <t>ENTRE 35 Y 44 AÑOS</t>
  </si>
  <si>
    <t>ENTRE 45 Y 54 AÑOS</t>
  </si>
  <si>
    <t>ENTRE 55 Y 64 AÑOS</t>
  </si>
  <si>
    <t>MAS DE 65 AÑOS</t>
  </si>
  <si>
    <t>PÚBLICO POR PAISES</t>
  </si>
  <si>
    <t>COLOMBIA</t>
  </si>
  <si>
    <t>CHINA</t>
  </si>
  <si>
    <t>VENEZUELA</t>
  </si>
  <si>
    <t>ESTADOS UNIDOS</t>
  </si>
  <si>
    <t>MÉXICO</t>
  </si>
  <si>
    <t>PERÚ</t>
  </si>
  <si>
    <t>ESPAÑA</t>
  </si>
  <si>
    <t>ECUADOR</t>
  </si>
  <si>
    <t>NICARAGUA</t>
  </si>
  <si>
    <t>CHILE</t>
  </si>
  <si>
    <t>BOLIVIA</t>
  </si>
  <si>
    <t xml:space="preserve">ARGENTINA </t>
  </si>
  <si>
    <t>BRASIL</t>
  </si>
  <si>
    <t>PANAMÁ</t>
  </si>
  <si>
    <t>EL SALVADOR</t>
  </si>
  <si>
    <t>CUBA</t>
  </si>
  <si>
    <t>CANADÁ</t>
  </si>
  <si>
    <t>REPÚBLICA DOMINICANA</t>
  </si>
  <si>
    <t>URUGUAY</t>
  </si>
  <si>
    <t>GUATEMALA</t>
  </si>
  <si>
    <t>HONDURAS</t>
  </si>
  <si>
    <t>PUERTO RICO</t>
  </si>
  <si>
    <t>PARAGUAY</t>
  </si>
  <si>
    <t>COSTA RICA</t>
  </si>
  <si>
    <t>CURAZAO</t>
  </si>
  <si>
    <t>AUSTRALIA</t>
  </si>
  <si>
    <t>SINGAPUR</t>
  </si>
  <si>
    <t>VIETNAM</t>
  </si>
  <si>
    <t>OTROS</t>
  </si>
  <si>
    <t>CIUDADES</t>
  </si>
  <si>
    <t>BOGOTÁ</t>
  </si>
  <si>
    <t>CALI</t>
  </si>
  <si>
    <t>BARRANQUILLA</t>
  </si>
  <si>
    <t>CARTAGENA</t>
  </si>
  <si>
    <t>CARACAS</t>
  </si>
  <si>
    <t>PEREIRA</t>
  </si>
  <si>
    <t>CUCUTA</t>
  </si>
  <si>
    <t>FUSAGASUGÁ</t>
  </si>
  <si>
    <t>IBAGUE</t>
  </si>
  <si>
    <t>FOREST CITY (MALASIA)</t>
  </si>
  <si>
    <t>MEDELLIN</t>
  </si>
  <si>
    <t>Ashburn, Virginia, Estados Unidos</t>
  </si>
  <si>
    <t>Prineville, Oregon, Estados Unidos</t>
  </si>
  <si>
    <t>Altoona, Pensilvania, Estados Unidos</t>
  </si>
  <si>
    <t>Des Moines, IOWA, Estados Unidos</t>
  </si>
  <si>
    <t>Sao Paulo</t>
  </si>
  <si>
    <t>Yopal</t>
  </si>
  <si>
    <t>Lima</t>
  </si>
  <si>
    <t>Guayaquil</t>
  </si>
  <si>
    <t>Pasto</t>
  </si>
  <si>
    <t xml:space="preserve">Otros </t>
  </si>
  <si>
    <t>TIPO DE TECNOLOGIA</t>
  </si>
  <si>
    <t>SMARTPHONE</t>
  </si>
  <si>
    <t>PC</t>
  </si>
  <si>
    <t>TABLET</t>
  </si>
  <si>
    <t>TV</t>
  </si>
  <si>
    <t>FACEBOOK</t>
  </si>
  <si>
    <t>2026 (enero)</t>
  </si>
  <si>
    <t>2026 (Febrero)</t>
  </si>
  <si>
    <t>Visualizaciones (vistas)</t>
  </si>
  <si>
    <t>Reproduciones</t>
  </si>
  <si>
    <t>Interacciones con el contenido</t>
  </si>
  <si>
    <t>Tiempo de reproducción (horas)</t>
  </si>
  <si>
    <t>Clic en enlace</t>
  </si>
  <si>
    <t>Nuevos seguidores</t>
  </si>
  <si>
    <t>Visitas</t>
  </si>
  <si>
    <t>Contenido publicado</t>
  </si>
  <si>
    <t>Reels</t>
  </si>
  <si>
    <t>Enlaces</t>
  </si>
  <si>
    <t>Fotos</t>
  </si>
  <si>
    <t>Texto</t>
  </si>
  <si>
    <t>Historias</t>
  </si>
  <si>
    <t>Video en vivo</t>
  </si>
  <si>
    <t>Visualizaciones</t>
  </si>
  <si>
    <t>Foto</t>
  </si>
  <si>
    <t>En vivo</t>
  </si>
  <si>
    <t>Otros</t>
  </si>
  <si>
    <t>Varia fotos</t>
  </si>
  <si>
    <t>Varios Archivos multimedia</t>
  </si>
  <si>
    <t xml:space="preserve">Interaciones con el contenido </t>
  </si>
  <si>
    <t>Varias fotos</t>
  </si>
  <si>
    <t>Varios archivos multimedia</t>
  </si>
  <si>
    <t>Seguidores totales</t>
  </si>
  <si>
    <t>Edad y sexo</t>
  </si>
  <si>
    <t>18 a 24 años</t>
  </si>
  <si>
    <t>25 a 34 años</t>
  </si>
  <si>
    <t>35 a 44 años</t>
  </si>
  <si>
    <t>45 a 54 años</t>
  </si>
  <si>
    <t>55 a 64 años</t>
  </si>
  <si>
    <t>Mas de 65 años</t>
  </si>
  <si>
    <t>Hombres</t>
  </si>
  <si>
    <t>Mujeres</t>
  </si>
  <si>
    <t>Principales ciudades</t>
  </si>
  <si>
    <t>Bogotá</t>
  </si>
  <si>
    <t>Cali</t>
  </si>
  <si>
    <t>Medellín</t>
  </si>
  <si>
    <t>Barranquilla</t>
  </si>
  <si>
    <t>Cartagena de Indias</t>
  </si>
  <si>
    <t>Caracas</t>
  </si>
  <si>
    <t>Pereira</t>
  </si>
  <si>
    <t>Bucaramanga</t>
  </si>
  <si>
    <t>Cúcuta</t>
  </si>
  <si>
    <t>Ibagué</t>
  </si>
  <si>
    <t>Principales paises</t>
  </si>
  <si>
    <t>Colombia</t>
  </si>
  <si>
    <t>Venezuela</t>
  </si>
  <si>
    <t>Brasil</t>
  </si>
  <si>
    <t>México</t>
  </si>
  <si>
    <t>Argentina</t>
  </si>
  <si>
    <t>Bolivia</t>
  </si>
  <si>
    <t>Perú</t>
  </si>
  <si>
    <t>Ecuador</t>
  </si>
  <si>
    <t>Estados Unidos</t>
  </si>
  <si>
    <t>España</t>
  </si>
  <si>
    <t>YouTube</t>
  </si>
  <si>
    <t>Tiempo de visualización</t>
  </si>
  <si>
    <t>Nuevos suscriptores</t>
  </si>
  <si>
    <t>Videos</t>
  </si>
  <si>
    <t>Shorts</t>
  </si>
  <si>
    <t>Emisiones en vivo</t>
  </si>
  <si>
    <t>Emision en vivo</t>
  </si>
  <si>
    <t>Como te encuentran los usuarios</t>
  </si>
  <si>
    <t>Funciones de exploración</t>
  </si>
  <si>
    <t>Videos sugeridos</t>
  </si>
  <si>
    <t>Busqueda Youtube</t>
  </si>
  <si>
    <t xml:space="preserve">Fuentes externas </t>
  </si>
  <si>
    <t>Directa o desconocida</t>
  </si>
  <si>
    <t xml:space="preserve">Otras </t>
  </si>
  <si>
    <t>CONTENIDO</t>
  </si>
  <si>
    <t>AUDIENCIA</t>
  </si>
  <si>
    <t>Audiencia mensual</t>
  </si>
  <si>
    <t>Tiempo de visualización de los suscriptores</t>
  </si>
  <si>
    <t>No suscrito</t>
  </si>
  <si>
    <t>Suscritos</t>
  </si>
  <si>
    <t>Tipo de dispositivo</t>
  </si>
  <si>
    <t>Smathphone</t>
  </si>
  <si>
    <t>Tv</t>
  </si>
  <si>
    <t>Ordenador</t>
  </si>
  <si>
    <t>Tablet</t>
  </si>
  <si>
    <t xml:space="preserve">Mujer </t>
  </si>
  <si>
    <t>Hombre</t>
  </si>
  <si>
    <t>13 a 17 años</t>
  </si>
  <si>
    <t>Regiones geográficas principales</t>
  </si>
  <si>
    <t>República Doiminicana</t>
  </si>
  <si>
    <t>Nicaragua</t>
  </si>
  <si>
    <t>Chile</t>
  </si>
  <si>
    <t>Costa Rica</t>
  </si>
  <si>
    <t>Salvador</t>
  </si>
  <si>
    <t>Honduras</t>
  </si>
  <si>
    <t>Guatemala</t>
  </si>
  <si>
    <t>Canadá</t>
  </si>
  <si>
    <t>Cuba</t>
  </si>
  <si>
    <t>Panamá</t>
  </si>
  <si>
    <t>Suiza</t>
  </si>
  <si>
    <t>Idiomas principales</t>
  </si>
  <si>
    <t>Sin subtitulos</t>
  </si>
  <si>
    <t>Español</t>
  </si>
  <si>
    <t>Ingles</t>
  </si>
  <si>
    <t>Feed de shorts</t>
  </si>
  <si>
    <t>Publicidad de YouTube</t>
  </si>
  <si>
    <t>Uruguay</t>
  </si>
  <si>
    <t>Puerto Rico</t>
  </si>
  <si>
    <t>Paraguay</t>
  </si>
  <si>
    <t>Curazao</t>
  </si>
  <si>
    <t>Australia</t>
  </si>
  <si>
    <t>Alcance</t>
  </si>
  <si>
    <t>Visualizaciones de videos</t>
  </si>
  <si>
    <t>Público alcanzado</t>
  </si>
  <si>
    <t>Visualizaciones de perfil</t>
  </si>
  <si>
    <t>Interacciones</t>
  </si>
  <si>
    <t>Me gusta</t>
  </si>
  <si>
    <t>Compartidos</t>
  </si>
  <si>
    <t>Comentarios</t>
  </si>
  <si>
    <t>Conversiones</t>
  </si>
  <si>
    <t>Clic en el sitio web</t>
  </si>
  <si>
    <t>Clic en número de tel</t>
  </si>
  <si>
    <t>Seguidores</t>
  </si>
  <si>
    <t>Crecimiento neto</t>
  </si>
  <si>
    <t>Seguidores perdidos</t>
  </si>
  <si>
    <t>Espectadores</t>
  </si>
  <si>
    <t>Edad</t>
  </si>
  <si>
    <t>Mejores paises</t>
  </si>
  <si>
    <t>Mejores ciudades</t>
  </si>
  <si>
    <t>Medellin</t>
  </si>
  <si>
    <t>Cartagena</t>
  </si>
  <si>
    <t>Popayan</t>
  </si>
  <si>
    <t>Itagui</t>
  </si>
  <si>
    <t>Ibague</t>
  </si>
  <si>
    <t>Envigado</t>
  </si>
  <si>
    <t>Nigeria</t>
  </si>
  <si>
    <t>Mosquera</t>
  </si>
  <si>
    <t>Alemania</t>
  </si>
  <si>
    <t>Sierra Leona</t>
  </si>
  <si>
    <t>Limon</t>
  </si>
  <si>
    <t>Tuxtla Gutierrez</t>
  </si>
  <si>
    <t>Reston</t>
  </si>
  <si>
    <t>San Gil</t>
  </si>
  <si>
    <t>Ipiales</t>
  </si>
  <si>
    <t>Chiquinquirá</t>
  </si>
  <si>
    <t>Curumani</t>
  </si>
  <si>
    <t>Temuco</t>
  </si>
  <si>
    <t>Ambato</t>
  </si>
  <si>
    <t>Caucásica</t>
  </si>
  <si>
    <t>Indicador</t>
  </si>
  <si>
    <t>SITIO WEB PRIRADIOTV.COM</t>
  </si>
  <si>
    <t>Visitantes</t>
  </si>
  <si>
    <t>Visitantes unicos</t>
  </si>
  <si>
    <t>Trafico directo</t>
  </si>
  <si>
    <t>Búsqueda orgánica</t>
  </si>
  <si>
    <t>Social orgánico</t>
  </si>
  <si>
    <t>Sin asignar</t>
  </si>
  <si>
    <t>Impresiones</t>
  </si>
  <si>
    <t>Seg en prromedio que permanecen los visitantes</t>
  </si>
  <si>
    <t>Computador</t>
  </si>
  <si>
    <t>Principales espectadores</t>
  </si>
  <si>
    <t>China</t>
  </si>
  <si>
    <t>Dispositivo de conexión</t>
  </si>
  <si>
    <t>Vietnam</t>
  </si>
  <si>
    <t>Sitio web priradiotv.com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</si>
</sst>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9" x14ac:knownFonts="1">
    <font>
      <sz val="10"/>
      <color rgb="FF000000"/>
      <name val="Arial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202124"/>
      <name val="Roboto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1C2B33"/>
      <name val="Arial"/>
      <family val="2"/>
      <scheme val="minor"/>
    </font>
    <font>
      <sz val="10"/>
      <color rgb="FFFFFFFF"/>
      <name val="Arial (Cuerpo)"/>
    </font>
    <font>
      <sz val="11"/>
      <color rgb="FF0D0D0D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9900FF"/>
        <bgColor rgb="FF9900FF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10A2C5"/>
        <bgColor rgb="FF10A2C5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DADCE0"/>
        <bgColor rgb="FFDADCE0"/>
      </patternFill>
    </fill>
    <fill>
      <patternFill patternType="solid">
        <fgColor rgb="FFB6D7A8"/>
        <bgColor rgb="FFB6D7A8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75CCB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E5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6D7A8"/>
      </patternFill>
    </fill>
    <fill>
      <patternFill patternType="solid">
        <fgColor theme="4" tint="0.79998168889431442"/>
        <bgColor rgb="FFFFE5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F9D7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6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/>
    <xf numFmtId="3" fontId="2" fillId="0" borderId="0" xfId="0" applyNumberFormat="1" applyFont="1"/>
    <xf numFmtId="0" fontId="2" fillId="9" borderId="1" xfId="0" applyFont="1" applyFill="1" applyBorder="1"/>
    <xf numFmtId="1" fontId="2" fillId="0" borderId="0" xfId="0" applyNumberFormat="1" applyFont="1"/>
    <xf numFmtId="0" fontId="2" fillId="10" borderId="1" xfId="0" applyFont="1" applyFill="1" applyBorder="1"/>
    <xf numFmtId="0" fontId="2" fillId="0" borderId="0" xfId="0" applyFont="1"/>
    <xf numFmtId="0" fontId="2" fillId="11" borderId="1" xfId="0" applyFont="1" applyFill="1" applyBorder="1"/>
    <xf numFmtId="0" fontId="2" fillId="12" borderId="1" xfId="0" applyFont="1" applyFill="1" applyBorder="1"/>
    <xf numFmtId="10" fontId="2" fillId="0" borderId="0" xfId="0" applyNumberFormat="1" applyFont="1"/>
    <xf numFmtId="0" fontId="2" fillId="13" borderId="1" xfId="0" applyFont="1" applyFill="1" applyBorder="1"/>
    <xf numFmtId="10" fontId="2" fillId="14" borderId="1" xfId="0" applyNumberFormat="1" applyFont="1" applyFill="1" applyBorder="1"/>
    <xf numFmtId="0" fontId="2" fillId="14" borderId="1" xfId="0" applyFont="1" applyFill="1" applyBorder="1"/>
    <xf numFmtId="164" fontId="2" fillId="14" borderId="1" xfId="0" applyNumberFormat="1" applyFont="1" applyFill="1" applyBorder="1"/>
    <xf numFmtId="164" fontId="2" fillId="0" borderId="0" xfId="0" applyNumberFormat="1" applyFont="1"/>
    <xf numFmtId="9" fontId="2" fillId="0" borderId="0" xfId="0" applyNumberFormat="1" applyFont="1"/>
    <xf numFmtId="0" fontId="4" fillId="0" borderId="0" xfId="0" applyFont="1"/>
    <xf numFmtId="0" fontId="5" fillId="9" borderId="1" xfId="0" applyFont="1" applyFill="1" applyBorder="1"/>
    <xf numFmtId="0" fontId="6" fillId="15" borderId="1" xfId="0" applyFont="1" applyFill="1" applyBorder="1"/>
    <xf numFmtId="9" fontId="0" fillId="0" borderId="0" xfId="0" applyNumberFormat="1"/>
    <xf numFmtId="10" fontId="0" fillId="0" borderId="0" xfId="0" applyNumberFormat="1"/>
    <xf numFmtId="0" fontId="13" fillId="0" borderId="0" xfId="0" applyFont="1"/>
    <xf numFmtId="3" fontId="0" fillId="0" borderId="0" xfId="0" applyNumberFormat="1"/>
    <xf numFmtId="0" fontId="13" fillId="0" borderId="0" xfId="0" applyFont="1" applyAlignment="1">
      <alignment wrapText="1"/>
    </xf>
    <xf numFmtId="10" fontId="2" fillId="14" borderId="2" xfId="0" applyNumberFormat="1" applyFont="1" applyFill="1" applyBorder="1" applyAlignment="1">
      <alignment vertical="center"/>
    </xf>
    <xf numFmtId="0" fontId="3" fillId="0" borderId="3" xfId="0" applyFont="1" applyBorder="1"/>
    <xf numFmtId="0" fontId="9" fillId="0" borderId="0" xfId="0" applyFont="1"/>
    <xf numFmtId="10" fontId="9" fillId="0" borderId="0" xfId="0" applyNumberFormat="1" applyFont="1"/>
    <xf numFmtId="0" fontId="7" fillId="0" borderId="4" xfId="0" applyFont="1" applyBorder="1"/>
    <xf numFmtId="0" fontId="15" fillId="17" borderId="4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0" borderId="4" xfId="0" applyBorder="1"/>
    <xf numFmtId="0" fontId="10" fillId="16" borderId="4" xfId="0" applyFont="1" applyFill="1" applyBorder="1"/>
    <xf numFmtId="0" fontId="8" fillId="0" borderId="4" xfId="0" applyFont="1" applyBorder="1"/>
    <xf numFmtId="0" fontId="7" fillId="12" borderId="4" xfId="0" applyFont="1" applyFill="1" applyBorder="1"/>
    <xf numFmtId="0" fontId="8" fillId="12" borderId="4" xfId="0" applyFont="1" applyFill="1" applyBorder="1"/>
    <xf numFmtId="0" fontId="7" fillId="16" borderId="4" xfId="0" applyFont="1" applyFill="1" applyBorder="1"/>
    <xf numFmtId="0" fontId="10" fillId="0" borderId="4" xfId="0" applyFont="1" applyBorder="1"/>
    <xf numFmtId="164" fontId="8" fillId="0" borderId="4" xfId="1" applyNumberFormat="1" applyFont="1" applyBorder="1"/>
    <xf numFmtId="0" fontId="11" fillId="0" borderId="4" xfId="0" applyFont="1" applyBorder="1"/>
    <xf numFmtId="9" fontId="0" fillId="0" borderId="4" xfId="0" applyNumberFormat="1" applyBorder="1"/>
    <xf numFmtId="164" fontId="12" fillId="0" borderId="4" xfId="0" applyNumberFormat="1" applyFont="1" applyBorder="1"/>
    <xf numFmtId="0" fontId="13" fillId="0" borderId="4" xfId="0" applyFont="1" applyBorder="1"/>
    <xf numFmtId="10" fontId="0" fillId="0" borderId="4" xfId="0" applyNumberFormat="1" applyBorder="1"/>
    <xf numFmtId="0" fontId="12" fillId="0" borderId="4" xfId="0" applyFont="1" applyBorder="1"/>
    <xf numFmtId="0" fontId="14" fillId="0" borderId="4" xfId="0" applyFont="1" applyBorder="1"/>
    <xf numFmtId="10" fontId="12" fillId="0" borderId="4" xfId="0" applyNumberFormat="1" applyFont="1" applyBorder="1"/>
    <xf numFmtId="0" fontId="15" fillId="18" borderId="4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3" fontId="0" fillId="0" borderId="4" xfId="0" applyNumberFormat="1" applyBorder="1"/>
    <xf numFmtId="9" fontId="12" fillId="0" borderId="4" xfId="0" applyNumberFormat="1" applyFont="1" applyBorder="1"/>
    <xf numFmtId="1" fontId="0" fillId="0" borderId="4" xfId="0" applyNumberFormat="1" applyBorder="1"/>
    <xf numFmtId="0" fontId="13" fillId="0" borderId="4" xfId="0" applyFont="1" applyBorder="1" applyAlignment="1">
      <alignment wrapText="1"/>
    </xf>
    <xf numFmtId="10" fontId="16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9" fillId="19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9" fillId="0" borderId="4" xfId="0" applyFont="1" applyBorder="1"/>
    <xf numFmtId="3" fontId="9" fillId="0" borderId="4" xfId="0" applyNumberFormat="1" applyFont="1" applyBorder="1"/>
    <xf numFmtId="10" fontId="9" fillId="0" borderId="4" xfId="0" applyNumberFormat="1" applyFont="1" applyBorder="1"/>
    <xf numFmtId="1" fontId="8" fillId="20" borderId="4" xfId="0" applyNumberFormat="1" applyFont="1" applyFill="1" applyBorder="1"/>
    <xf numFmtId="1" fontId="8" fillId="0" borderId="4" xfId="0" applyNumberFormat="1" applyFont="1" applyBorder="1"/>
    <xf numFmtId="1" fontId="8" fillId="21" borderId="4" xfId="0" applyNumberFormat="1" applyFont="1" applyFill="1" applyBorder="1"/>
    <xf numFmtId="0" fontId="15" fillId="18" borderId="4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22" borderId="4" xfId="0" applyFill="1" applyBorder="1"/>
    <xf numFmtId="0" fontId="7" fillId="22" borderId="4" xfId="0" applyFont="1" applyFill="1" applyBorder="1"/>
    <xf numFmtId="0" fontId="10" fillId="23" borderId="4" xfId="0" applyFont="1" applyFill="1" applyBorder="1"/>
    <xf numFmtId="1" fontId="8" fillId="23" borderId="4" xfId="0" applyNumberFormat="1" applyFont="1" applyFill="1" applyBorder="1"/>
    <xf numFmtId="1" fontId="8" fillId="22" borderId="4" xfId="0" applyNumberFormat="1" applyFont="1" applyFill="1" applyBorder="1"/>
    <xf numFmtId="0" fontId="8" fillId="22" borderId="4" xfId="0" applyFont="1" applyFill="1" applyBorder="1"/>
    <xf numFmtId="0" fontId="7" fillId="24" borderId="4" xfId="0" applyFont="1" applyFill="1" applyBorder="1"/>
    <xf numFmtId="1" fontId="8" fillId="24" borderId="4" xfId="0" applyNumberFormat="1" applyFont="1" applyFill="1" applyBorder="1"/>
    <xf numFmtId="0" fontId="0" fillId="22" borderId="5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22" borderId="7" xfId="0" applyFill="1" applyBorder="1" applyAlignment="1">
      <alignment horizontal="center"/>
    </xf>
    <xf numFmtId="0" fontId="7" fillId="23" borderId="4" xfId="0" applyFont="1" applyFill="1" applyBorder="1"/>
    <xf numFmtId="0" fontId="8" fillId="23" borderId="5" xfId="0" applyFont="1" applyFill="1" applyBorder="1" applyAlignment="1">
      <alignment horizontal="center"/>
    </xf>
    <xf numFmtId="0" fontId="8" fillId="23" borderId="6" xfId="0" applyFont="1" applyFill="1" applyBorder="1" applyAlignment="1">
      <alignment horizontal="center"/>
    </xf>
    <xf numFmtId="0" fontId="8" fillId="23" borderId="7" xfId="0" applyFont="1" applyFill="1" applyBorder="1" applyAlignment="1">
      <alignment horizontal="center"/>
    </xf>
    <xf numFmtId="0" fontId="8" fillId="24" borderId="4" xfId="0" applyFont="1" applyFill="1" applyBorder="1"/>
    <xf numFmtId="0" fontId="10" fillId="22" borderId="4" xfId="0" applyFont="1" applyFill="1" applyBorder="1"/>
    <xf numFmtId="164" fontId="8" fillId="22" borderId="4" xfId="1" applyNumberFormat="1" applyFont="1" applyFill="1" applyBorder="1"/>
    <xf numFmtId="0" fontId="11" fillId="22" borderId="4" xfId="0" applyFont="1" applyFill="1" applyBorder="1"/>
    <xf numFmtId="9" fontId="0" fillId="22" borderId="4" xfId="0" applyNumberFormat="1" applyFill="1" applyBorder="1"/>
    <xf numFmtId="164" fontId="12" fillId="22" borderId="4" xfId="0" applyNumberFormat="1" applyFont="1" applyFill="1" applyBorder="1"/>
    <xf numFmtId="0" fontId="13" fillId="22" borderId="4" xfId="0" applyFont="1" applyFill="1" applyBorder="1"/>
    <xf numFmtId="10" fontId="0" fillId="22" borderId="4" xfId="0" applyNumberFormat="1" applyFill="1" applyBorder="1"/>
    <xf numFmtId="0" fontId="12" fillId="22" borderId="4" xfId="0" applyFont="1" applyFill="1" applyBorder="1"/>
    <xf numFmtId="0" fontId="14" fillId="22" borderId="4" xfId="0" applyFont="1" applyFill="1" applyBorder="1"/>
    <xf numFmtId="10" fontId="12" fillId="22" borderId="4" xfId="0" applyNumberFormat="1" applyFont="1" applyFill="1" applyBorder="1"/>
    <xf numFmtId="0" fontId="0" fillId="25" borderId="4" xfId="0" applyFill="1" applyBorder="1"/>
    <xf numFmtId="0" fontId="12" fillId="25" borderId="4" xfId="0" applyFont="1" applyFill="1" applyBorder="1"/>
    <xf numFmtId="0" fontId="13" fillId="25" borderId="4" xfId="0" applyFont="1" applyFill="1" applyBorder="1"/>
    <xf numFmtId="0" fontId="0" fillId="25" borderId="5" xfId="0" applyFill="1" applyBorder="1" applyAlignment="1">
      <alignment horizontal="center"/>
    </xf>
    <xf numFmtId="0" fontId="0" fillId="25" borderId="6" xfId="0" applyFill="1" applyBorder="1" applyAlignment="1">
      <alignment horizontal="center"/>
    </xf>
    <xf numFmtId="0" fontId="0" fillId="25" borderId="7" xfId="0" applyFill="1" applyBorder="1" applyAlignment="1">
      <alignment horizontal="center"/>
    </xf>
    <xf numFmtId="3" fontId="0" fillId="25" borderId="4" xfId="0" applyNumberFormat="1" applyFill="1" applyBorder="1"/>
    <xf numFmtId="10" fontId="0" fillId="25" borderId="4" xfId="0" applyNumberFormat="1" applyFill="1" applyBorder="1"/>
    <xf numFmtId="9" fontId="12" fillId="25" borderId="4" xfId="0" applyNumberFormat="1" applyFont="1" applyFill="1" applyBorder="1"/>
    <xf numFmtId="10" fontId="12" fillId="25" borderId="4" xfId="0" applyNumberFormat="1" applyFont="1" applyFill="1" applyBorder="1"/>
    <xf numFmtId="9" fontId="0" fillId="25" borderId="4" xfId="0" applyNumberFormat="1" applyFill="1" applyBorder="1"/>
    <xf numFmtId="1" fontId="0" fillId="25" borderId="4" xfId="0" applyNumberFormat="1" applyFill="1" applyBorder="1"/>
    <xf numFmtId="0" fontId="13" fillId="25" borderId="4" xfId="0" applyFont="1" applyFill="1" applyBorder="1" applyAlignment="1">
      <alignment wrapText="1"/>
    </xf>
    <xf numFmtId="0" fontId="8" fillId="25" borderId="4" xfId="0" applyFont="1" applyFill="1" applyBorder="1"/>
    <xf numFmtId="0" fontId="11" fillId="25" borderId="4" xfId="0" applyFont="1" applyFill="1" applyBorder="1"/>
    <xf numFmtId="0" fontId="10" fillId="25" borderId="4" xfId="0" applyFont="1" applyFill="1" applyBorder="1"/>
    <xf numFmtId="10" fontId="16" fillId="25" borderId="4" xfId="0" applyNumberFormat="1" applyFont="1" applyFill="1" applyBorder="1"/>
    <xf numFmtId="0" fontId="15" fillId="18" borderId="5" xfId="0" applyFont="1" applyFill="1" applyBorder="1" applyAlignment="1">
      <alignment horizontal="center"/>
    </xf>
    <xf numFmtId="0" fontId="15" fillId="18" borderId="6" xfId="0" applyFont="1" applyFill="1" applyBorder="1" applyAlignment="1">
      <alignment horizontal="center"/>
    </xf>
    <xf numFmtId="0" fontId="15" fillId="18" borderId="7" xfId="0" applyFont="1" applyFill="1" applyBorder="1" applyAlignment="1">
      <alignment horizontal="center"/>
    </xf>
    <xf numFmtId="0" fontId="15" fillId="17" borderId="5" xfId="0" applyFont="1" applyFill="1" applyBorder="1" applyAlignment="1">
      <alignment horizontal="center"/>
    </xf>
    <xf numFmtId="0" fontId="15" fillId="17" borderId="6" xfId="0" applyFont="1" applyFill="1" applyBorder="1" applyAlignment="1">
      <alignment horizontal="center"/>
    </xf>
    <xf numFmtId="0" fontId="15" fillId="17" borderId="7" xfId="0" applyFont="1" applyFill="1" applyBorder="1" applyAlignment="1">
      <alignment horizontal="center"/>
    </xf>
    <xf numFmtId="0" fontId="0" fillId="26" borderId="4" xfId="0" applyFill="1" applyBorder="1"/>
    <xf numFmtId="0" fontId="7" fillId="26" borderId="4" xfId="0" applyFont="1" applyFill="1" applyBorder="1"/>
    <xf numFmtId="0" fontId="17" fillId="26" borderId="4" xfId="0" applyFont="1" applyFill="1" applyBorder="1"/>
    <xf numFmtId="17" fontId="18" fillId="18" borderId="4" xfId="0" applyNumberFormat="1" applyFont="1" applyFill="1" applyBorder="1" applyAlignment="1">
      <alignment horizontal="center"/>
    </xf>
    <xf numFmtId="0" fontId="18" fillId="18" borderId="4" xfId="0" applyFont="1" applyFill="1" applyBorder="1"/>
    <xf numFmtId="0" fontId="9" fillId="19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0" fillId="19" borderId="4" xfId="0" applyFill="1" applyBorder="1"/>
    <xf numFmtId="17" fontId="18" fillId="19" borderId="4" xfId="0" applyNumberFormat="1" applyFont="1" applyFill="1" applyBorder="1"/>
    <xf numFmtId="0" fontId="18" fillId="19" borderId="5" xfId="0" applyFont="1" applyFill="1" applyBorder="1" applyAlignment="1">
      <alignment horizontal="center"/>
    </xf>
    <xf numFmtId="0" fontId="18" fillId="19" borderId="6" xfId="0" applyFont="1" applyFill="1" applyBorder="1" applyAlignment="1">
      <alignment horizontal="center"/>
    </xf>
    <xf numFmtId="0" fontId="18" fillId="19" borderId="7" xfId="0" applyFont="1" applyFill="1" applyBorder="1" applyAlignment="1">
      <alignment horizontal="center"/>
    </xf>
    <xf numFmtId="0" fontId="13" fillId="27" borderId="4" xfId="0" applyFont="1" applyFill="1" applyBorder="1"/>
    <xf numFmtId="0" fontId="0" fillId="27" borderId="4" xfId="0" applyFill="1" applyBorder="1"/>
    <xf numFmtId="17" fontId="0" fillId="27" borderId="4" xfId="0" applyNumberFormat="1" applyFill="1" applyBorder="1"/>
    <xf numFmtId="0" fontId="9" fillId="27" borderId="4" xfId="0" applyFont="1" applyFill="1" applyBorder="1"/>
    <xf numFmtId="3" fontId="0" fillId="27" borderId="4" xfId="0" applyNumberFormat="1" applyFill="1" applyBorder="1"/>
    <xf numFmtId="3" fontId="9" fillId="27" borderId="4" xfId="0" applyNumberFormat="1" applyFont="1" applyFill="1" applyBorder="1"/>
    <xf numFmtId="10" fontId="0" fillId="27" borderId="4" xfId="0" applyNumberFormat="1" applyFill="1" applyBorder="1"/>
    <xf numFmtId="9" fontId="0" fillId="27" borderId="4" xfId="0" applyNumberFormat="1" applyFill="1" applyBorder="1"/>
    <xf numFmtId="0" fontId="8" fillId="27" borderId="4" xfId="0" applyFont="1" applyFill="1" applyBorder="1"/>
    <xf numFmtId="0" fontId="11" fillId="27" borderId="4" xfId="0" applyFont="1" applyFill="1" applyBorder="1"/>
    <xf numFmtId="0" fontId="7" fillId="27" borderId="4" xfId="0" applyFont="1" applyFill="1" applyBorder="1"/>
    <xf numFmtId="10" fontId="9" fillId="27" borderId="4" xfId="0" applyNumberFormat="1" applyFont="1" applyFill="1" applyBorder="1"/>
    <xf numFmtId="0" fontId="0" fillId="0" borderId="0" xfId="0" applyNumberFormat="1"/>
    <xf numFmtId="0" fontId="9" fillId="0" borderId="0" xfId="0" applyFont="1" applyAlignment="1">
      <alignment wrapText="1"/>
    </xf>
    <xf numFmtId="0" fontId="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" fontId="0" fillId="0" borderId="0" xfId="0" applyNumberFormat="1"/>
    <xf numFmtId="0" fontId="0" fillId="29" borderId="0" xfId="0" applyFill="1"/>
    <xf numFmtId="17" fontId="0" fillId="29" borderId="0" xfId="0" applyNumberFormat="1" applyFill="1"/>
    <xf numFmtId="0" fontId="9" fillId="29" borderId="0" xfId="0" applyFont="1" applyFill="1"/>
    <xf numFmtId="10" fontId="0" fillId="29" borderId="0" xfId="0" applyNumberFormat="1" applyFill="1"/>
    <xf numFmtId="9" fontId="0" fillId="29" borderId="0" xfId="0" applyNumberFormat="1" applyFill="1"/>
    <xf numFmtId="3" fontId="0" fillId="29" borderId="0" xfId="0" applyNumberFormat="1" applyFill="1"/>
    <xf numFmtId="0" fontId="0" fillId="29" borderId="0" xfId="0" applyNumberFormat="1" applyFill="1"/>
    <xf numFmtId="0" fontId="9" fillId="29" borderId="0" xfId="0" applyFont="1" applyFill="1" applyAlignment="1">
      <alignment wrapText="1"/>
    </xf>
    <xf numFmtId="0" fontId="13" fillId="29" borderId="0" xfId="0" applyFont="1" applyFill="1" applyAlignment="1">
      <alignment wrapText="1"/>
    </xf>
    <xf numFmtId="0" fontId="13" fillId="29" borderId="0" xfId="0" applyFont="1" applyFill="1"/>
    <xf numFmtId="10" fontId="9" fillId="29" borderId="0" xfId="0" applyNumberFormat="1" applyFont="1" applyFill="1"/>
  </cellXfs>
  <cellStyles count="2">
    <cellStyle name="Normal" xfId="0" builtinId="0"/>
    <cellStyle name="Porcentaje" xfId="1" builtinId="5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1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colors>
    <mruColors>
      <color rgb="FFF9D7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tx>
            <c:v>ALCANCE</c:v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Página1!$B$1:$F$1</c:f>
              <c:strCache>
                <c:ptCount val="5"/>
                <c:pt idx="0">
                  <c:v>FACEBOOK </c:v>
                </c:pt>
                <c:pt idx="1">
                  <c:v>SITIO PRIRADIOTV</c:v>
                </c:pt>
                <c:pt idx="2">
                  <c:v>TIKTOK</c:v>
                </c:pt>
                <c:pt idx="3">
                  <c:v>YOUTUBE</c:v>
                </c:pt>
                <c:pt idx="4">
                  <c:v>INSTAGRAM</c:v>
                </c:pt>
              </c:strCache>
            </c:strRef>
          </c:cat>
          <c:val>
            <c:numRef>
              <c:f>Página1!$B$2:$F$2</c:f>
              <c:numCache>
                <c:formatCode>#,##0</c:formatCode>
                <c:ptCount val="5"/>
                <c:pt idx="0">
                  <c:v>1487644</c:v>
                </c:pt>
                <c:pt idx="1">
                  <c:v>11000</c:v>
                </c:pt>
                <c:pt idx="2">
                  <c:v>331540</c:v>
                </c:pt>
                <c:pt idx="3">
                  <c:v>155049</c:v>
                </c:pt>
                <c:pt idx="4">
                  <c:v>3335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2CC-3741-B6DC-34C2DC0B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358635"/>
        <c:axId val="719880580"/>
      </c:barChart>
      <c:catAx>
        <c:axId val="15123586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719880580"/>
        <c:crosses val="autoZero"/>
        <c:auto val="1"/>
        <c:lblAlgn val="ctr"/>
        <c:lblOffset val="100"/>
        <c:noMultiLvlLbl val="1"/>
      </c:catAx>
      <c:valAx>
        <c:axId val="71988058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+mn-lt"/>
              </a:defRPr>
            </a:pPr>
            <a:endParaRPr lang="es-CO"/>
          </a:p>
        </c:txPr>
        <c:crossAx val="1512358635"/>
        <c:crosses val="max"/>
        <c:crossBetween val="between"/>
      </c:valAx>
      <c:spPr>
        <a:solidFill>
          <a:schemeClr val="lt1"/>
        </a:solidFill>
      </c:spPr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CO" sz="1400" b="0" i="0">
                <a:solidFill>
                  <a:srgbClr val="757575"/>
                </a:solidFill>
                <a:latin typeface="+mn-lt"/>
              </a:rPr>
              <a:t>PÚBLICO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50D-7449-9572-67AC9C65B6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50D-7449-9572-67AC9C65B6F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Página1!$A$6:$A$7</c:f>
              <c:strCache>
                <c:ptCount val="2"/>
                <c:pt idx="0">
                  <c:v>PUBLICO MASCULINO</c:v>
                </c:pt>
                <c:pt idx="1">
                  <c:v>PUBLICO FEMENINO</c:v>
                </c:pt>
              </c:strCache>
            </c:strRef>
          </c:cat>
          <c:val>
            <c:numRef>
              <c:f>Página1!$G$6:$G$7</c:f>
              <c:numCache>
                <c:formatCode>0.00%</c:formatCode>
                <c:ptCount val="2"/>
                <c:pt idx="0">
                  <c:v>0.64875000000000005</c:v>
                </c:pt>
                <c:pt idx="1">
                  <c:v>0.35125000000000001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0D-7449-9572-67AC9C65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CO" sz="1400" b="0" i="0">
                <a:solidFill>
                  <a:srgbClr val="757575"/>
                </a:solidFill>
                <a:latin typeface="+mn-lt"/>
              </a:rPr>
              <a:t>TIPO DE MEDIO TECNOLOGICO USADO 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B3A-7443-B1EC-FCF511F876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B3A-7443-B1EC-FCF511F876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B3A-7443-B1EC-FCF511F876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7B3A-7443-B1EC-FCF511F8763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Página1!$A$67:$A$70</c:f>
              <c:strCache>
                <c:ptCount val="4"/>
                <c:pt idx="0">
                  <c:v>SMARTPHONE</c:v>
                </c:pt>
                <c:pt idx="1">
                  <c:v>PC</c:v>
                </c:pt>
                <c:pt idx="2">
                  <c:v>TABLET</c:v>
                </c:pt>
                <c:pt idx="3">
                  <c:v>TV</c:v>
                </c:pt>
              </c:strCache>
            </c:strRef>
          </c:cat>
          <c:val>
            <c:numRef>
              <c:f>Página1!$G$67:$G$70</c:f>
              <c:numCache>
                <c:formatCode>0.00%</c:formatCode>
                <c:ptCount val="4"/>
                <c:pt idx="0">
                  <c:v>0.40649999999999997</c:v>
                </c:pt>
                <c:pt idx="1">
                  <c:v>0.51150000000000007</c:v>
                </c:pt>
                <c:pt idx="2">
                  <c:v>5.0000000000000001E-3</c:v>
                </c:pt>
                <c:pt idx="3">
                  <c:v>0.153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3A-7443-B1EC-FCF511F87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838200</xdr:colOff>
      <xdr:row>1</xdr:row>
      <xdr:rowOff>57150</xdr:rowOff>
    </xdr:from>
    <xdr:ext cx="4676775" cy="3714750"/>
    <xdr:graphicFrame macro="">
      <xdr:nvGraphicFramePr>
        <xdr:cNvPr id="1249984471" name="Chart 1">
          <a:extLst>
            <a:ext uri="{FF2B5EF4-FFF2-40B4-BE49-F238E27FC236}">
              <a16:creationId xmlns:a16="http://schemas.microsoft.com/office/drawing/2014/main" id="{00000000-0008-0000-0000-0000D73F8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733425</xdr:colOff>
      <xdr:row>41</xdr:row>
      <xdr:rowOff>95250</xdr:rowOff>
    </xdr:from>
    <xdr:ext cx="4591050" cy="3000375"/>
    <xdr:graphicFrame macro="">
      <xdr:nvGraphicFramePr>
        <xdr:cNvPr id="856276833" name="Chart 2">
          <a:extLst>
            <a:ext uri="{FF2B5EF4-FFF2-40B4-BE49-F238E27FC236}">
              <a16:creationId xmlns:a16="http://schemas.microsoft.com/office/drawing/2014/main" id="{00000000-0008-0000-0000-000061BF0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38100</xdr:colOff>
      <xdr:row>63</xdr:row>
      <xdr:rowOff>85725</xdr:rowOff>
    </xdr:from>
    <xdr:ext cx="4581525" cy="3000375"/>
    <xdr:graphicFrame macro="">
      <xdr:nvGraphicFramePr>
        <xdr:cNvPr id="1686305156" name="Chart 3">
          <a:extLst>
            <a:ext uri="{FF2B5EF4-FFF2-40B4-BE49-F238E27FC236}">
              <a16:creationId xmlns:a16="http://schemas.microsoft.com/office/drawing/2014/main" id="{00000000-0008-0000-0000-000084F98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828675</xdr:colOff>
      <xdr:row>21</xdr:row>
      <xdr:rowOff>114300</xdr:rowOff>
    </xdr:from>
    <xdr:ext cx="4657725" cy="3714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21900" y="1927388"/>
          <a:ext cx="4648200" cy="3705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  <xdr:oneCellAnchor>
    <xdr:from>
      <xdr:col>13</xdr:col>
      <xdr:colOff>676275</xdr:colOff>
      <xdr:row>1</xdr:row>
      <xdr:rowOff>85725</xdr:rowOff>
    </xdr:from>
    <xdr:ext cx="4629150" cy="3714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36188" y="1927388"/>
          <a:ext cx="4619625" cy="3705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Este gráfico no está disponible en tu versión de Excel.</a:t>
          </a:r>
          <a:br>
            <a:rPr lang="en-US" sz="1100"/>
          </a:br>
          <a:br>
            <a:rPr lang="en-US" sz="1100"/>
          </a:br>
          <a:r>
            <a:rPr lang="en-US" sz="1100"/>
            <a:t>Si editas esta forma o guardas el libro en un formato de archivo diferente, el gráfico no se podrá utilizar.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01127F-9003-A848-AE8A-03B595568E27}" name="Table_13" displayName="Table_13" ref="A28:E37" headerRowCount="0" headerRowDxfId="14" totalsRowDxfId="13">
  <tableColumns count="5">
    <tableColumn id="1" xr3:uid="{5860895A-F14A-BF4B-9F4F-47A21D56B998}" name="Column1" dataDxfId="12"/>
    <tableColumn id="2" xr3:uid="{7A7F1B71-8B63-7242-84AC-309ED4E5AA63}" name="Column2" dataDxfId="11"/>
    <tableColumn id="3" xr3:uid="{CBA25110-75EA-9F40-BE2C-E479874A9AFB}" name="Column3" dataDxfId="10"/>
    <tableColumn id="4" xr3:uid="{9079BD8B-3E23-244F-A988-D527E045FF97}" name="Column4" dataDxfId="9"/>
    <tableColumn id="5" xr3:uid="{0216DFF1-D775-6147-A54E-A07840DC902A}" name="Column5" dataDxfId="8"/>
  </tableColumns>
  <tableStyleInfo name="Hoja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8:E37" headerRowCount="0" headerRowDxfId="2" dataDxfId="0" totalsRowDxfId="1">
  <tableColumns count="5">
    <tableColumn id="1" xr3:uid="{00000000-0010-0000-0000-000001000000}" name="Column1" dataDxfId="7"/>
    <tableColumn id="2" xr3:uid="{00000000-0010-0000-0000-000002000000}" name="Column2" dataDxfId="6"/>
    <tableColumn id="3" xr3:uid="{00000000-0010-0000-0000-000003000000}" name="Column3" dataDxfId="5"/>
    <tableColumn id="4" xr3:uid="{00000000-0010-0000-0000-000004000000}" name="Column4" dataDxfId="4"/>
    <tableColumn id="5" xr3:uid="{00000000-0010-0000-0000-000005000000}" name="Column5" dataDxfId="3"/>
  </tableColumns>
  <tableStyleInfo name="Hoja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D953-CB8C-174B-B0A9-F3A392D39650}">
  <sheetPr>
    <outlinePr summaryBelow="0" summaryRight="0"/>
  </sheetPr>
  <dimension ref="A2:E238"/>
  <sheetViews>
    <sheetView zoomScale="267" zoomScaleNormal="267" workbookViewId="0">
      <pane xSplit="1" ySplit="3" topLeftCell="B210" activePane="bottomRight" state="frozen"/>
      <selection pane="topRight" activeCell="B1" sqref="B1"/>
      <selection pane="bottomLeft" activeCell="A4" sqref="A4"/>
      <selection pane="bottomRight" activeCell="B218" sqref="B218:E218"/>
    </sheetView>
  </sheetViews>
  <sheetFormatPr baseColWidth="10" defaultColWidth="12.6640625" defaultRowHeight="15" customHeight="1" x14ac:dyDescent="0.15"/>
  <cols>
    <col min="1" max="1" width="26.5" customWidth="1"/>
    <col min="2" max="2" width="18.1640625" customWidth="1"/>
  </cols>
  <sheetData>
    <row r="2" spans="1:5" ht="15" customHeight="1" x14ac:dyDescent="0.15">
      <c r="A2" s="34"/>
      <c r="B2" s="35" t="s">
        <v>75</v>
      </c>
      <c r="C2" s="36"/>
      <c r="D2" s="36"/>
      <c r="E2" s="36"/>
    </row>
    <row r="3" spans="1:5" ht="15" customHeight="1" x14ac:dyDescent="0.15">
      <c r="A3" s="37"/>
      <c r="B3" s="34">
        <v>2024</v>
      </c>
      <c r="C3" s="34">
        <v>2025</v>
      </c>
      <c r="D3" s="34" t="s">
        <v>76</v>
      </c>
      <c r="E3" s="34" t="s">
        <v>77</v>
      </c>
    </row>
    <row r="4" spans="1:5" ht="15" customHeight="1" x14ac:dyDescent="0.15">
      <c r="A4" s="38" t="s">
        <v>78</v>
      </c>
      <c r="B4" s="71">
        <v>9188</v>
      </c>
      <c r="C4" s="71">
        <v>1487644</v>
      </c>
      <c r="D4" s="72">
        <v>225296</v>
      </c>
      <c r="E4" s="72">
        <v>1666963</v>
      </c>
    </row>
    <row r="5" spans="1:5" ht="15" customHeight="1" x14ac:dyDescent="0.15">
      <c r="A5" s="39" t="s">
        <v>79</v>
      </c>
      <c r="B5" s="72">
        <f>67817+6092</f>
        <v>73909</v>
      </c>
      <c r="C5" s="72">
        <f>227464+13233</f>
        <v>240697</v>
      </c>
      <c r="D5" s="72">
        <f>67562+597</f>
        <v>68159</v>
      </c>
      <c r="E5" s="72">
        <f>425431+7599</f>
        <v>433030</v>
      </c>
    </row>
    <row r="6" spans="1:5" ht="15" customHeight="1" x14ac:dyDescent="0.15">
      <c r="A6" s="40" t="s">
        <v>80</v>
      </c>
      <c r="B6" s="73">
        <v>36700</v>
      </c>
      <c r="C6" s="73">
        <v>69864</v>
      </c>
      <c r="D6" s="72">
        <v>4692</v>
      </c>
      <c r="E6" s="72">
        <v>10181</v>
      </c>
    </row>
    <row r="7" spans="1:5" ht="15" customHeight="1" x14ac:dyDescent="0.15">
      <c r="A7" s="39" t="s">
        <v>81</v>
      </c>
      <c r="B7" s="72">
        <v>944</v>
      </c>
      <c r="C7" s="72">
        <v>2075</v>
      </c>
      <c r="D7" s="72">
        <v>434</v>
      </c>
      <c r="E7" s="72">
        <v>2133</v>
      </c>
    </row>
    <row r="8" spans="1:5" ht="15" customHeight="1" x14ac:dyDescent="0.15">
      <c r="A8" s="39" t="s">
        <v>82</v>
      </c>
      <c r="B8" s="72">
        <v>445</v>
      </c>
      <c r="C8" s="72">
        <v>2097</v>
      </c>
      <c r="D8" s="72">
        <v>212</v>
      </c>
      <c r="E8" s="72">
        <v>173</v>
      </c>
    </row>
    <row r="9" spans="1:5" ht="15" customHeight="1" x14ac:dyDescent="0.15">
      <c r="A9" s="39" t="s">
        <v>83</v>
      </c>
      <c r="B9" s="72">
        <v>669</v>
      </c>
      <c r="C9" s="72">
        <v>7994</v>
      </c>
      <c r="D9" s="72">
        <v>1434</v>
      </c>
      <c r="E9" s="72">
        <v>1732</v>
      </c>
    </row>
    <row r="10" spans="1:5" ht="15" customHeight="1" x14ac:dyDescent="0.15">
      <c r="A10" s="39" t="s">
        <v>84</v>
      </c>
      <c r="B10" s="72">
        <v>9188</v>
      </c>
      <c r="C10" s="72">
        <v>12038</v>
      </c>
      <c r="D10" s="72">
        <v>1785</v>
      </c>
      <c r="E10" s="72">
        <v>3730</v>
      </c>
    </row>
    <row r="11" spans="1:5" ht="15" customHeight="1" x14ac:dyDescent="0.15">
      <c r="A11" s="34" t="s">
        <v>85</v>
      </c>
      <c r="B11" s="60"/>
      <c r="C11" s="61"/>
      <c r="D11" s="61"/>
      <c r="E11" s="62"/>
    </row>
    <row r="12" spans="1:5" ht="15" customHeight="1" x14ac:dyDescent="0.15">
      <c r="A12" s="39" t="s">
        <v>86</v>
      </c>
      <c r="B12" s="39">
        <v>174</v>
      </c>
      <c r="C12" s="39">
        <v>64</v>
      </c>
      <c r="D12" s="39">
        <v>53</v>
      </c>
      <c r="E12" s="39">
        <v>51</v>
      </c>
    </row>
    <row r="13" spans="1:5" ht="15" customHeight="1" x14ac:dyDescent="0.15">
      <c r="A13" s="39" t="s">
        <v>87</v>
      </c>
      <c r="B13" s="39">
        <v>7</v>
      </c>
      <c r="C13" s="39">
        <v>58</v>
      </c>
      <c r="D13" s="39">
        <v>56</v>
      </c>
      <c r="E13" s="39">
        <v>54</v>
      </c>
    </row>
    <row r="14" spans="1:5" ht="15" customHeight="1" x14ac:dyDescent="0.15">
      <c r="A14" s="39" t="s">
        <v>88</v>
      </c>
      <c r="B14" s="39">
        <v>7</v>
      </c>
      <c r="C14" s="39">
        <v>44</v>
      </c>
      <c r="D14" s="39">
        <v>55</v>
      </c>
      <c r="E14" s="39">
        <v>38</v>
      </c>
    </row>
    <row r="15" spans="1:5" ht="15" customHeight="1" x14ac:dyDescent="0.15">
      <c r="A15" s="39" t="s">
        <v>89</v>
      </c>
      <c r="B15" s="39">
        <v>5</v>
      </c>
      <c r="C15" s="39">
        <v>34</v>
      </c>
      <c r="D15" s="39">
        <v>28</v>
      </c>
      <c r="E15" s="39">
        <v>15</v>
      </c>
    </row>
    <row r="16" spans="1:5" ht="15" customHeight="1" x14ac:dyDescent="0.15">
      <c r="A16" s="39" t="s">
        <v>90</v>
      </c>
      <c r="B16" s="39">
        <v>0</v>
      </c>
      <c r="C16" s="39">
        <v>0</v>
      </c>
      <c r="D16" s="39">
        <v>0</v>
      </c>
      <c r="E16" s="39">
        <v>87</v>
      </c>
    </row>
    <row r="17" spans="1:5" ht="15" customHeight="1" x14ac:dyDescent="0.15">
      <c r="A17" s="34" t="s">
        <v>91</v>
      </c>
      <c r="B17" s="39">
        <v>0</v>
      </c>
      <c r="C17" s="39">
        <v>0</v>
      </c>
      <c r="D17" s="39">
        <v>0</v>
      </c>
      <c r="E17" s="39">
        <v>41</v>
      </c>
    </row>
    <row r="18" spans="1:5" ht="15" customHeight="1" x14ac:dyDescent="0.15">
      <c r="A18" s="42" t="s">
        <v>92</v>
      </c>
      <c r="B18" s="63"/>
      <c r="C18" s="64"/>
      <c r="D18" s="64"/>
      <c r="E18" s="65"/>
    </row>
    <row r="19" spans="1:5" ht="15" customHeight="1" x14ac:dyDescent="0.15">
      <c r="A19" s="39" t="s">
        <v>86</v>
      </c>
      <c r="B19" s="37"/>
      <c r="C19" s="39">
        <v>659881</v>
      </c>
      <c r="D19" s="39">
        <v>132387</v>
      </c>
      <c r="E19" s="39">
        <v>940525</v>
      </c>
    </row>
    <row r="20" spans="1:5" ht="15" customHeight="1" x14ac:dyDescent="0.15">
      <c r="A20" s="39" t="s">
        <v>87</v>
      </c>
      <c r="B20" s="37"/>
      <c r="C20" s="39">
        <v>651948</v>
      </c>
      <c r="D20" s="39">
        <v>74142</v>
      </c>
      <c r="E20" s="39">
        <v>41021</v>
      </c>
    </row>
    <row r="21" spans="1:5" ht="15" customHeight="1" x14ac:dyDescent="0.15">
      <c r="A21" s="39" t="s">
        <v>93</v>
      </c>
      <c r="B21" s="37"/>
      <c r="C21" s="39">
        <v>70917</v>
      </c>
      <c r="D21" s="39">
        <v>12348</v>
      </c>
      <c r="E21" s="39">
        <v>178575</v>
      </c>
    </row>
    <row r="22" spans="1:5" ht="15" customHeight="1" x14ac:dyDescent="0.15">
      <c r="A22" s="39" t="s">
        <v>90</v>
      </c>
      <c r="B22" s="37"/>
      <c r="C22" s="39">
        <v>54544</v>
      </c>
      <c r="D22" s="39">
        <v>3372</v>
      </c>
      <c r="E22" s="39">
        <v>4210</v>
      </c>
    </row>
    <row r="23" spans="1:5" ht="15" customHeight="1" x14ac:dyDescent="0.15">
      <c r="A23" s="39" t="s">
        <v>94</v>
      </c>
      <c r="B23" s="37"/>
      <c r="C23" s="39">
        <v>33332</v>
      </c>
      <c r="D23" s="39">
        <v>1009</v>
      </c>
      <c r="E23" s="39">
        <v>616</v>
      </c>
    </row>
    <row r="24" spans="1:5" ht="15" customHeight="1" x14ac:dyDescent="0.15">
      <c r="A24" s="39" t="s">
        <v>89</v>
      </c>
      <c r="B24" s="37"/>
      <c r="C24" s="39">
        <v>15698</v>
      </c>
      <c r="D24" s="39">
        <v>1415</v>
      </c>
      <c r="E24" s="39">
        <v>1388</v>
      </c>
    </row>
    <row r="25" spans="1:5" ht="15" customHeight="1" x14ac:dyDescent="0.15">
      <c r="A25" s="39" t="s">
        <v>95</v>
      </c>
      <c r="B25" s="37"/>
      <c r="C25" s="39">
        <v>907</v>
      </c>
      <c r="D25" s="39">
        <v>64</v>
      </c>
      <c r="E25" s="39">
        <v>40</v>
      </c>
    </row>
    <row r="26" spans="1:5" ht="15" customHeight="1" x14ac:dyDescent="0.15">
      <c r="A26" s="39" t="s">
        <v>96</v>
      </c>
      <c r="B26" s="37"/>
      <c r="C26" s="39">
        <v>409</v>
      </c>
      <c r="D26" s="39">
        <v>559</v>
      </c>
      <c r="E26" s="39">
        <v>588</v>
      </c>
    </row>
    <row r="27" spans="1:5" ht="15" customHeight="1" x14ac:dyDescent="0.15">
      <c r="A27" s="39" t="s">
        <v>97</v>
      </c>
      <c r="B27" s="37"/>
      <c r="C27" s="39">
        <v>8</v>
      </c>
      <c r="D27" s="39">
        <v>0</v>
      </c>
      <c r="E27" s="39">
        <v>0</v>
      </c>
    </row>
    <row r="28" spans="1:5" ht="15" customHeight="1" x14ac:dyDescent="0.15">
      <c r="A28" s="40" t="s">
        <v>98</v>
      </c>
      <c r="B28" s="41"/>
      <c r="C28" s="41"/>
      <c r="D28" s="41"/>
      <c r="E28" s="41"/>
    </row>
    <row r="29" spans="1:5" ht="15" customHeight="1" x14ac:dyDescent="0.15">
      <c r="A29" s="39" t="s">
        <v>86</v>
      </c>
      <c r="B29" s="39">
        <v>27832</v>
      </c>
      <c r="C29" s="39">
        <v>33347</v>
      </c>
      <c r="D29" s="39">
        <v>2057</v>
      </c>
      <c r="E29" s="39">
        <v>7043</v>
      </c>
    </row>
    <row r="30" spans="1:5" ht="15" customHeight="1" x14ac:dyDescent="0.15">
      <c r="A30" s="39" t="s">
        <v>94</v>
      </c>
      <c r="B30" s="39">
        <v>6302</v>
      </c>
      <c r="C30" s="39">
        <v>5792</v>
      </c>
      <c r="D30" s="39">
        <v>5</v>
      </c>
      <c r="E30" s="39">
        <v>2</v>
      </c>
    </row>
    <row r="31" spans="1:5" ht="15" customHeight="1" x14ac:dyDescent="0.15">
      <c r="A31" s="39" t="s">
        <v>87</v>
      </c>
      <c r="B31" s="39">
        <v>1717</v>
      </c>
      <c r="C31" s="39">
        <v>23418</v>
      </c>
      <c r="D31" s="39">
        <v>2122</v>
      </c>
      <c r="E31" s="39">
        <v>1948</v>
      </c>
    </row>
    <row r="32" spans="1:5" ht="15" customHeight="1" x14ac:dyDescent="0.15">
      <c r="A32" s="39" t="s">
        <v>90</v>
      </c>
      <c r="B32" s="39">
        <v>415</v>
      </c>
      <c r="C32" s="39">
        <v>1526</v>
      </c>
      <c r="D32" s="39">
        <v>103</v>
      </c>
      <c r="E32" s="39">
        <v>68</v>
      </c>
    </row>
    <row r="33" spans="1:5" ht="15" customHeight="1" x14ac:dyDescent="0.15">
      <c r="A33" s="39" t="s">
        <v>93</v>
      </c>
      <c r="B33" s="39">
        <v>330</v>
      </c>
      <c r="C33" s="39">
        <v>4677</v>
      </c>
      <c r="D33" s="39">
        <v>294</v>
      </c>
      <c r="E33" s="39">
        <v>1000</v>
      </c>
    </row>
    <row r="34" spans="1:5" ht="15" customHeight="1" x14ac:dyDescent="0.15">
      <c r="A34" s="39" t="s">
        <v>89</v>
      </c>
      <c r="B34" s="39">
        <v>93</v>
      </c>
      <c r="C34" s="39">
        <v>1057</v>
      </c>
      <c r="D34" s="39">
        <v>97</v>
      </c>
      <c r="E34" s="39">
        <v>86</v>
      </c>
    </row>
    <row r="35" spans="1:5" ht="15" customHeight="1" x14ac:dyDescent="0.15">
      <c r="A35" s="39" t="s">
        <v>95</v>
      </c>
      <c r="B35" s="39">
        <v>11</v>
      </c>
      <c r="C35" s="39">
        <v>6</v>
      </c>
      <c r="D35" s="39">
        <v>1</v>
      </c>
      <c r="E35" s="39">
        <v>3</v>
      </c>
    </row>
    <row r="36" spans="1:5" ht="15" customHeight="1" x14ac:dyDescent="0.15">
      <c r="A36" s="39" t="s">
        <v>99</v>
      </c>
      <c r="B36" s="39"/>
      <c r="C36" s="39">
        <v>40</v>
      </c>
      <c r="D36" s="39">
        <v>13</v>
      </c>
      <c r="E36" s="39">
        <v>32</v>
      </c>
    </row>
    <row r="37" spans="1:5" ht="15" customHeight="1" x14ac:dyDescent="0.15">
      <c r="A37" s="39" t="s">
        <v>100</v>
      </c>
      <c r="B37" s="39"/>
      <c r="C37" s="39">
        <v>1</v>
      </c>
      <c r="D37" s="39">
        <v>0</v>
      </c>
      <c r="E37" s="39">
        <v>0</v>
      </c>
    </row>
    <row r="38" spans="1:5" ht="15" customHeight="1" x14ac:dyDescent="0.15">
      <c r="A38" s="39" t="s">
        <v>101</v>
      </c>
      <c r="B38" s="37"/>
      <c r="C38" s="37"/>
      <c r="D38" s="37"/>
      <c r="E38" s="39">
        <v>24101</v>
      </c>
    </row>
    <row r="39" spans="1:5" ht="15" customHeight="1" x14ac:dyDescent="0.15">
      <c r="A39" s="43" t="s">
        <v>102</v>
      </c>
      <c r="B39" s="60"/>
      <c r="C39" s="61"/>
      <c r="D39" s="61"/>
      <c r="E39" s="62"/>
    </row>
    <row r="40" spans="1:5" ht="15" customHeight="1" x14ac:dyDescent="0.15">
      <c r="A40" s="39" t="s">
        <v>103</v>
      </c>
      <c r="B40" s="37"/>
      <c r="C40" s="37"/>
      <c r="D40" s="37"/>
      <c r="E40" s="44">
        <f>2.5%+2%</f>
        <v>4.4999999999999998E-2</v>
      </c>
    </row>
    <row r="41" spans="1:5" ht="15" customHeight="1" x14ac:dyDescent="0.15">
      <c r="A41" s="45" t="s">
        <v>104</v>
      </c>
      <c r="B41" s="37"/>
      <c r="C41" s="37"/>
      <c r="D41" s="37"/>
      <c r="E41" s="46">
        <f>13.6%+6.4%</f>
        <v>0.2</v>
      </c>
    </row>
    <row r="42" spans="1:5" ht="15" customHeight="1" x14ac:dyDescent="0.15">
      <c r="A42" s="45" t="s">
        <v>105</v>
      </c>
      <c r="B42" s="37"/>
      <c r="C42" s="37"/>
      <c r="D42" s="37"/>
      <c r="E42" s="46">
        <f>16.1%+6.9%</f>
        <v>0.23</v>
      </c>
    </row>
    <row r="43" spans="1:5" ht="15" customHeight="1" x14ac:dyDescent="0.15">
      <c r="A43" s="45" t="s">
        <v>106</v>
      </c>
      <c r="B43" s="37"/>
      <c r="C43" s="37"/>
      <c r="D43" s="37"/>
      <c r="E43" s="46">
        <f>13.1%+6.8%</f>
        <v>0.19900000000000001</v>
      </c>
    </row>
    <row r="44" spans="1:5" ht="15" customHeight="1" x14ac:dyDescent="0.15">
      <c r="A44" s="45" t="s">
        <v>107</v>
      </c>
      <c r="B44" s="37"/>
      <c r="C44" s="37"/>
      <c r="D44" s="37"/>
      <c r="E44" s="46">
        <f>10.4%+6.2%</f>
        <v>0.16600000000000001</v>
      </c>
    </row>
    <row r="45" spans="1:5" ht="15" customHeight="1" x14ac:dyDescent="0.15">
      <c r="A45" s="45" t="s">
        <v>108</v>
      </c>
      <c r="B45" s="37"/>
      <c r="C45" s="37"/>
      <c r="D45" s="37"/>
      <c r="E45" s="46">
        <f>9.5%+6.5%</f>
        <v>0.16</v>
      </c>
    </row>
    <row r="46" spans="1:5" ht="15" customHeight="1" x14ac:dyDescent="0.15">
      <c r="A46" s="37"/>
      <c r="B46" s="37"/>
      <c r="C46" s="37"/>
      <c r="D46" s="37"/>
      <c r="E46" s="46"/>
    </row>
    <row r="47" spans="1:5" ht="15" customHeight="1" x14ac:dyDescent="0.15">
      <c r="A47" s="45" t="s">
        <v>109</v>
      </c>
      <c r="B47" s="37"/>
      <c r="C47" s="37"/>
      <c r="D47" s="37"/>
      <c r="E47" s="47">
        <v>0.65200000000000002</v>
      </c>
    </row>
    <row r="48" spans="1:5" ht="15" customHeight="1" x14ac:dyDescent="0.15">
      <c r="A48" s="45" t="s">
        <v>110</v>
      </c>
      <c r="B48" s="37"/>
      <c r="C48" s="37"/>
      <c r="D48" s="37"/>
      <c r="E48" s="47">
        <v>0.34799999999999998</v>
      </c>
    </row>
    <row r="49" spans="1:5" ht="15" customHeight="1" x14ac:dyDescent="0.15">
      <c r="A49" s="37"/>
      <c r="B49" s="37"/>
      <c r="C49" s="37"/>
      <c r="D49" s="37"/>
      <c r="E49" s="37"/>
    </row>
    <row r="50" spans="1:5" ht="15" customHeight="1" x14ac:dyDescent="0.15">
      <c r="A50" s="48" t="s">
        <v>111</v>
      </c>
      <c r="B50" s="60"/>
      <c r="C50" s="61"/>
      <c r="D50" s="61"/>
      <c r="E50" s="62"/>
    </row>
    <row r="51" spans="1:5" ht="15" customHeight="1" x14ac:dyDescent="0.15">
      <c r="A51" s="37" t="s">
        <v>112</v>
      </c>
      <c r="B51" s="37"/>
      <c r="C51" s="37"/>
      <c r="D51" s="37"/>
      <c r="E51" s="49">
        <v>0.13800000000000001</v>
      </c>
    </row>
    <row r="52" spans="1:5" ht="15" customHeight="1" x14ac:dyDescent="0.15">
      <c r="A52" s="50" t="s">
        <v>113</v>
      </c>
      <c r="B52" s="37"/>
      <c r="C52" s="37"/>
      <c r="D52" s="37"/>
      <c r="E52" s="49">
        <v>3.4000000000000002E-2</v>
      </c>
    </row>
    <row r="53" spans="1:5" ht="15" customHeight="1" x14ac:dyDescent="0.15">
      <c r="A53" s="37" t="s">
        <v>114</v>
      </c>
      <c r="B53" s="37"/>
      <c r="C53" s="37"/>
      <c r="D53" s="37"/>
      <c r="E53" s="49">
        <v>3.4000000000000002E-2</v>
      </c>
    </row>
    <row r="54" spans="1:5" ht="15" customHeight="1" x14ac:dyDescent="0.15">
      <c r="A54" s="50" t="s">
        <v>115</v>
      </c>
      <c r="B54" s="37"/>
      <c r="C54" s="37"/>
      <c r="D54" s="37"/>
      <c r="E54" s="49">
        <v>1.7999999999999999E-2</v>
      </c>
    </row>
    <row r="55" spans="1:5" ht="15" customHeight="1" x14ac:dyDescent="0.15">
      <c r="A55" s="37" t="s">
        <v>116</v>
      </c>
      <c r="B55" s="37"/>
      <c r="C55" s="37"/>
      <c r="D55" s="37"/>
      <c r="E55" s="49">
        <v>1.4E-2</v>
      </c>
    </row>
    <row r="56" spans="1:5" ht="15" customHeight="1" x14ac:dyDescent="0.15">
      <c r="A56" s="37" t="s">
        <v>117</v>
      </c>
      <c r="B56" s="37"/>
      <c r="C56" s="37"/>
      <c r="D56" s="37"/>
      <c r="E56" s="49">
        <v>1.2E-2</v>
      </c>
    </row>
    <row r="57" spans="1:5" ht="15" customHeight="1" x14ac:dyDescent="0.15">
      <c r="A57" s="37" t="s">
        <v>118</v>
      </c>
      <c r="B57" s="37"/>
      <c r="C57" s="37"/>
      <c r="D57" s="37"/>
      <c r="E57" s="49">
        <v>1.0999999999999999E-2</v>
      </c>
    </row>
    <row r="58" spans="1:5" ht="15" customHeight="1" x14ac:dyDescent="0.15">
      <c r="A58" s="37" t="s">
        <v>119</v>
      </c>
      <c r="B58" s="37"/>
      <c r="C58" s="37"/>
      <c r="D58" s="37"/>
      <c r="E58" s="49">
        <v>8.9999999999999993E-3</v>
      </c>
    </row>
    <row r="59" spans="1:5" ht="15" customHeight="1" x14ac:dyDescent="0.15">
      <c r="A59" s="50" t="s">
        <v>120</v>
      </c>
      <c r="B59" s="37"/>
      <c r="C59" s="37"/>
      <c r="D59" s="37"/>
      <c r="E59" s="49">
        <v>8.9999999999999993E-3</v>
      </c>
    </row>
    <row r="60" spans="1:5" ht="15" customHeight="1" x14ac:dyDescent="0.15">
      <c r="A60" s="37" t="s">
        <v>121</v>
      </c>
      <c r="B60" s="37"/>
      <c r="C60" s="37"/>
      <c r="D60" s="37"/>
      <c r="E60" s="49">
        <v>8.9999999999999993E-3</v>
      </c>
    </row>
    <row r="61" spans="1:5" ht="15" customHeight="1" x14ac:dyDescent="0.15">
      <c r="A61" s="51" t="s">
        <v>122</v>
      </c>
      <c r="B61" s="60"/>
      <c r="C61" s="61"/>
      <c r="D61" s="61"/>
      <c r="E61" s="62"/>
    </row>
    <row r="62" spans="1:5" ht="15" customHeight="1" x14ac:dyDescent="0.15">
      <c r="A62" s="37" t="s">
        <v>123</v>
      </c>
      <c r="B62" s="37"/>
      <c r="C62" s="37"/>
      <c r="D62" s="37"/>
      <c r="E62" s="49">
        <v>0.60299999999999998</v>
      </c>
    </row>
    <row r="63" spans="1:5" ht="15" customHeight="1" x14ac:dyDescent="0.15">
      <c r="A63" s="37" t="s">
        <v>124</v>
      </c>
      <c r="B63" s="37"/>
      <c r="C63" s="37"/>
      <c r="D63" s="37"/>
      <c r="E63" s="49">
        <v>0.107</v>
      </c>
    </row>
    <row r="64" spans="1:5" ht="15" customHeight="1" x14ac:dyDescent="0.15">
      <c r="A64" s="37" t="s">
        <v>125</v>
      </c>
      <c r="B64" s="37"/>
      <c r="C64" s="37"/>
      <c r="D64" s="37"/>
      <c r="E64" s="49">
        <v>6.7000000000000004E-2</v>
      </c>
    </row>
    <row r="65" spans="1:5" ht="15" customHeight="1" x14ac:dyDescent="0.15">
      <c r="A65" s="37" t="s">
        <v>126</v>
      </c>
      <c r="B65" s="37"/>
      <c r="C65" s="37"/>
      <c r="D65" s="37"/>
      <c r="E65" s="49">
        <v>2.5999999999999999E-2</v>
      </c>
    </row>
    <row r="66" spans="1:5" ht="15" customHeight="1" x14ac:dyDescent="0.15">
      <c r="A66" s="37" t="s">
        <v>127</v>
      </c>
      <c r="B66" s="37"/>
      <c r="C66" s="37"/>
      <c r="D66" s="37"/>
      <c r="E66" s="52">
        <v>2.5000000000000001E-2</v>
      </c>
    </row>
    <row r="67" spans="1:5" ht="15" customHeight="1" x14ac:dyDescent="0.15">
      <c r="A67" s="50" t="s">
        <v>128</v>
      </c>
      <c r="B67" s="37"/>
      <c r="C67" s="37"/>
      <c r="D67" s="37"/>
      <c r="E67" s="52">
        <v>0.02</v>
      </c>
    </row>
    <row r="68" spans="1:5" ht="15" customHeight="1" x14ac:dyDescent="0.15">
      <c r="A68" s="50" t="s">
        <v>129</v>
      </c>
      <c r="B68" s="37"/>
      <c r="C68" s="37"/>
      <c r="D68" s="37"/>
      <c r="E68" s="52">
        <v>0.02</v>
      </c>
    </row>
    <row r="69" spans="1:5" ht="15" customHeight="1" x14ac:dyDescent="0.15">
      <c r="A69" s="50" t="s">
        <v>130</v>
      </c>
      <c r="B69" s="37"/>
      <c r="C69" s="37"/>
      <c r="D69" s="37"/>
      <c r="E69" s="49">
        <v>1.9E-2</v>
      </c>
    </row>
    <row r="70" spans="1:5" ht="15" customHeight="1" x14ac:dyDescent="0.15">
      <c r="A70" s="50" t="s">
        <v>131</v>
      </c>
      <c r="B70" s="37"/>
      <c r="C70" s="37"/>
      <c r="D70" s="37"/>
      <c r="E70" s="49">
        <v>1.4E-2</v>
      </c>
    </row>
    <row r="71" spans="1:5" ht="15" customHeight="1" x14ac:dyDescent="0.15">
      <c r="A71" s="50" t="s">
        <v>132</v>
      </c>
      <c r="B71" s="37"/>
      <c r="C71" s="37"/>
      <c r="D71" s="37"/>
      <c r="E71" s="49">
        <v>1.4E-2</v>
      </c>
    </row>
    <row r="74" spans="1:5" ht="15" customHeight="1" x14ac:dyDescent="0.15">
      <c r="A74" s="37"/>
      <c r="B74" s="53" t="s">
        <v>133</v>
      </c>
      <c r="C74" s="54"/>
      <c r="D74" s="54"/>
      <c r="E74" s="54"/>
    </row>
    <row r="75" spans="1:5" ht="15" customHeight="1" x14ac:dyDescent="0.15">
      <c r="A75" s="50" t="s">
        <v>92</v>
      </c>
      <c r="B75" s="37">
        <v>50600</v>
      </c>
      <c r="C75" s="37">
        <v>155000</v>
      </c>
      <c r="D75" s="37">
        <v>1000</v>
      </c>
      <c r="E75" s="37">
        <v>4300</v>
      </c>
    </row>
    <row r="76" spans="1:5" ht="15" customHeight="1" x14ac:dyDescent="0.15">
      <c r="A76" s="50" t="s">
        <v>134</v>
      </c>
      <c r="B76" s="37">
        <v>29</v>
      </c>
      <c r="C76" s="37">
        <v>32</v>
      </c>
      <c r="D76" s="37">
        <v>18.3</v>
      </c>
      <c r="E76" s="37">
        <v>30.3</v>
      </c>
    </row>
    <row r="77" spans="1:5" ht="15" customHeight="1" x14ac:dyDescent="0.15">
      <c r="A77" s="50" t="s">
        <v>135</v>
      </c>
      <c r="B77" s="37">
        <v>280</v>
      </c>
      <c r="C77" s="37">
        <v>529</v>
      </c>
      <c r="D77" s="37">
        <v>5</v>
      </c>
      <c r="E77" s="37">
        <v>6</v>
      </c>
    </row>
    <row r="78" spans="1:5" ht="15" customHeight="1" x14ac:dyDescent="0.15">
      <c r="A78" s="48" t="s">
        <v>147</v>
      </c>
      <c r="B78" s="60"/>
      <c r="C78" s="61"/>
      <c r="D78" s="61"/>
      <c r="E78" s="62"/>
    </row>
    <row r="79" spans="1:5" ht="15" customHeight="1" x14ac:dyDescent="0.15">
      <c r="A79" s="48" t="s">
        <v>92</v>
      </c>
      <c r="B79" s="37"/>
      <c r="C79" s="37"/>
      <c r="D79" s="37"/>
      <c r="E79" s="37"/>
    </row>
    <row r="80" spans="1:5" ht="15" customHeight="1" x14ac:dyDescent="0.15">
      <c r="A80" s="50" t="s">
        <v>138</v>
      </c>
      <c r="B80" s="55">
        <v>49487</v>
      </c>
      <c r="C80" s="37">
        <v>60617</v>
      </c>
      <c r="D80" s="37">
        <v>430</v>
      </c>
      <c r="E80" s="37">
        <v>429</v>
      </c>
    </row>
    <row r="81" spans="1:5" ht="15" customHeight="1" x14ac:dyDescent="0.15">
      <c r="A81" s="50" t="s">
        <v>136</v>
      </c>
      <c r="B81" s="37">
        <v>967</v>
      </c>
      <c r="C81" s="37">
        <v>18935</v>
      </c>
      <c r="D81" s="37">
        <v>339</v>
      </c>
      <c r="E81" s="37">
        <v>488</v>
      </c>
    </row>
    <row r="82" spans="1:5" ht="15" customHeight="1" x14ac:dyDescent="0.15">
      <c r="A82" s="37" t="s">
        <v>137</v>
      </c>
      <c r="B82" s="37">
        <v>97</v>
      </c>
      <c r="C82" s="37">
        <v>75497</v>
      </c>
      <c r="D82" s="37">
        <v>247</v>
      </c>
      <c r="E82" s="37">
        <v>3407</v>
      </c>
    </row>
    <row r="83" spans="1:5" ht="15" customHeight="1" x14ac:dyDescent="0.15">
      <c r="A83" s="48" t="s">
        <v>85</v>
      </c>
      <c r="B83" s="60"/>
      <c r="C83" s="61"/>
      <c r="D83" s="61"/>
      <c r="E83" s="62"/>
    </row>
    <row r="84" spans="1:5" ht="15" customHeight="1" x14ac:dyDescent="0.15">
      <c r="A84" s="50" t="s">
        <v>139</v>
      </c>
      <c r="B84" s="37">
        <v>624</v>
      </c>
      <c r="C84" s="37">
        <v>608</v>
      </c>
      <c r="D84" s="37">
        <v>0</v>
      </c>
      <c r="E84" s="37"/>
    </row>
    <row r="85" spans="1:5" ht="15" customHeight="1" x14ac:dyDescent="0.15">
      <c r="A85" s="50" t="s">
        <v>136</v>
      </c>
      <c r="B85" s="37">
        <v>33</v>
      </c>
      <c r="C85" s="37">
        <v>341</v>
      </c>
      <c r="D85" s="37">
        <v>0</v>
      </c>
      <c r="E85" s="37">
        <v>17</v>
      </c>
    </row>
    <row r="86" spans="1:5" ht="15" customHeight="1" x14ac:dyDescent="0.15">
      <c r="A86" s="50" t="s">
        <v>137</v>
      </c>
      <c r="B86" s="37">
        <v>1</v>
      </c>
      <c r="C86" s="37">
        <v>275</v>
      </c>
      <c r="D86" s="37">
        <v>0</v>
      </c>
      <c r="E86" s="37">
        <v>3</v>
      </c>
    </row>
    <row r="87" spans="1:5" ht="15" customHeight="1" x14ac:dyDescent="0.15">
      <c r="A87" s="48" t="s">
        <v>140</v>
      </c>
      <c r="B87" s="60"/>
      <c r="C87" s="61"/>
      <c r="D87" s="61"/>
      <c r="E87" s="62"/>
    </row>
    <row r="88" spans="1:5" ht="15" customHeight="1" x14ac:dyDescent="0.15">
      <c r="A88" s="50" t="s">
        <v>141</v>
      </c>
      <c r="B88" s="49">
        <v>0.60599999999999998</v>
      </c>
      <c r="C88" s="49">
        <v>0.316</v>
      </c>
      <c r="D88" s="49">
        <v>0.03</v>
      </c>
      <c r="E88" s="49">
        <v>2.8000000000000001E-2</v>
      </c>
    </row>
    <row r="89" spans="1:5" ht="15" customHeight="1" x14ac:dyDescent="0.15">
      <c r="A89" s="50" t="s">
        <v>142</v>
      </c>
      <c r="B89" s="49">
        <v>0.255</v>
      </c>
      <c r="C89" s="56">
        <v>0</v>
      </c>
      <c r="D89" s="49">
        <v>2.5000000000000001E-2</v>
      </c>
      <c r="E89" s="49">
        <v>2.1000000000000001E-2</v>
      </c>
    </row>
    <row r="90" spans="1:5" ht="15" customHeight="1" x14ac:dyDescent="0.15">
      <c r="A90" s="50" t="s">
        <v>177</v>
      </c>
      <c r="B90" s="52">
        <v>0</v>
      </c>
      <c r="C90" s="52">
        <v>0.38300000000000001</v>
      </c>
      <c r="D90" s="49">
        <v>6.3E-2</v>
      </c>
      <c r="E90" s="46">
        <v>0.75</v>
      </c>
    </row>
    <row r="91" spans="1:5" ht="15" customHeight="1" x14ac:dyDescent="0.15">
      <c r="A91" s="50" t="s">
        <v>178</v>
      </c>
      <c r="B91" s="52">
        <v>0</v>
      </c>
      <c r="C91" s="52">
        <v>0.13</v>
      </c>
      <c r="D91" s="46">
        <v>0</v>
      </c>
      <c r="E91" s="46">
        <v>0</v>
      </c>
    </row>
    <row r="92" spans="1:5" ht="15" customHeight="1" x14ac:dyDescent="0.15">
      <c r="A92" s="50" t="s">
        <v>143</v>
      </c>
      <c r="B92" s="49">
        <v>6.3E-2</v>
      </c>
      <c r="C92" s="49">
        <v>6.5000000000000002E-2</v>
      </c>
      <c r="D92" s="49">
        <v>0.57399999999999995</v>
      </c>
      <c r="E92" s="49">
        <v>0.109</v>
      </c>
    </row>
    <row r="93" spans="1:5" ht="15" customHeight="1" x14ac:dyDescent="0.15">
      <c r="A93" s="50" t="s">
        <v>144</v>
      </c>
      <c r="B93" s="49">
        <v>5.0999999999999997E-2</v>
      </c>
      <c r="C93" s="49">
        <v>4.5999999999999999E-2</v>
      </c>
      <c r="D93" s="49">
        <v>0.27100000000000002</v>
      </c>
      <c r="E93" s="49">
        <v>6.8000000000000005E-2</v>
      </c>
    </row>
    <row r="94" spans="1:5" ht="15" customHeight="1" x14ac:dyDescent="0.15">
      <c r="A94" s="50" t="s">
        <v>145</v>
      </c>
      <c r="B94" s="49">
        <v>8.9999999999999993E-3</v>
      </c>
      <c r="C94" s="46">
        <v>0</v>
      </c>
      <c r="D94" s="46">
        <v>0</v>
      </c>
      <c r="E94" s="46">
        <v>0</v>
      </c>
    </row>
    <row r="95" spans="1:5" ht="15" customHeight="1" x14ac:dyDescent="0.15">
      <c r="A95" s="50" t="s">
        <v>146</v>
      </c>
      <c r="B95" s="49">
        <v>1.4999999999999999E-2</v>
      </c>
      <c r="C95" s="56">
        <v>0.06</v>
      </c>
      <c r="D95" s="49">
        <v>3.7999999999999999E-2</v>
      </c>
      <c r="E95" s="49">
        <v>2.4E-2</v>
      </c>
    </row>
    <row r="96" spans="1:5" ht="15" customHeight="1" x14ac:dyDescent="0.15">
      <c r="A96" s="48" t="s">
        <v>148</v>
      </c>
      <c r="B96" s="60"/>
      <c r="C96" s="61"/>
      <c r="D96" s="61"/>
      <c r="E96" s="62"/>
    </row>
    <row r="97" spans="1:5" ht="15" customHeight="1" x14ac:dyDescent="0.15">
      <c r="A97" s="50" t="s">
        <v>149</v>
      </c>
      <c r="B97" s="57">
        <v>11100</v>
      </c>
      <c r="C97" s="37">
        <v>4900</v>
      </c>
      <c r="D97" s="37">
        <v>702</v>
      </c>
      <c r="E97" s="37"/>
    </row>
    <row r="98" spans="1:5" ht="25" customHeight="1" x14ac:dyDescent="0.15">
      <c r="A98" s="58" t="s">
        <v>150</v>
      </c>
      <c r="B98" s="37"/>
      <c r="C98" s="37"/>
      <c r="D98" s="37"/>
      <c r="E98" s="37"/>
    </row>
    <row r="99" spans="1:5" ht="15" customHeight="1" x14ac:dyDescent="0.15">
      <c r="A99" s="50" t="s">
        <v>151</v>
      </c>
      <c r="B99" s="46">
        <v>0.99</v>
      </c>
      <c r="C99" s="49">
        <v>0.98299999999999998</v>
      </c>
      <c r="D99" s="49">
        <v>0.995</v>
      </c>
      <c r="E99" s="49">
        <v>0.99199999999999999</v>
      </c>
    </row>
    <row r="100" spans="1:5" ht="15" customHeight="1" x14ac:dyDescent="0.15">
      <c r="A100" s="50" t="s">
        <v>152</v>
      </c>
      <c r="B100" s="46">
        <v>0.01</v>
      </c>
      <c r="C100" s="49">
        <v>1.7000000000000001E-2</v>
      </c>
      <c r="D100" s="49">
        <v>5.0000000000000001E-3</v>
      </c>
      <c r="E100" s="49">
        <v>8.0000000000000002E-3</v>
      </c>
    </row>
    <row r="101" spans="1:5" ht="15" customHeight="1" x14ac:dyDescent="0.15">
      <c r="A101" s="48" t="s">
        <v>153</v>
      </c>
      <c r="B101" s="60"/>
      <c r="C101" s="61"/>
      <c r="D101" s="61"/>
      <c r="E101" s="62"/>
    </row>
    <row r="102" spans="1:5" ht="15" customHeight="1" x14ac:dyDescent="0.15">
      <c r="A102" s="50" t="s">
        <v>154</v>
      </c>
      <c r="B102" s="49">
        <v>0.59799999999999998</v>
      </c>
      <c r="C102" s="49">
        <v>0.70399999999999996</v>
      </c>
      <c r="D102" s="49">
        <v>0.67500000000000004</v>
      </c>
      <c r="E102" s="49">
        <v>0.72199999999999998</v>
      </c>
    </row>
    <row r="103" spans="1:5" ht="15" customHeight="1" x14ac:dyDescent="0.15">
      <c r="A103" s="50" t="s">
        <v>155</v>
      </c>
      <c r="B103" s="49">
        <v>0.25900000000000001</v>
      </c>
      <c r="C103" s="49">
        <v>0.153</v>
      </c>
      <c r="D103" s="46">
        <v>0.09</v>
      </c>
      <c r="E103" s="49">
        <v>8.4000000000000005E-2</v>
      </c>
    </row>
    <row r="104" spans="1:5" ht="15" customHeight="1" x14ac:dyDescent="0.15">
      <c r="A104" s="50" t="s">
        <v>156</v>
      </c>
      <c r="B104" s="49">
        <v>0.13300000000000001</v>
      </c>
      <c r="C104" s="49">
        <v>0.13200000000000001</v>
      </c>
      <c r="D104" s="49">
        <v>0.20399999999999999</v>
      </c>
      <c r="E104" s="49">
        <v>0.187</v>
      </c>
    </row>
    <row r="105" spans="1:5" ht="15" customHeight="1" x14ac:dyDescent="0.15">
      <c r="A105" s="50" t="s">
        <v>157</v>
      </c>
      <c r="B105" s="49">
        <v>8.9999999999999993E-3</v>
      </c>
      <c r="C105" s="49">
        <v>0.01</v>
      </c>
      <c r="D105" s="46">
        <v>0.03</v>
      </c>
      <c r="E105" s="49">
        <v>7.0000000000000001E-3</v>
      </c>
    </row>
    <row r="106" spans="1:5" ht="15" customHeight="1" x14ac:dyDescent="0.15">
      <c r="A106" s="48" t="s">
        <v>102</v>
      </c>
      <c r="B106" s="60"/>
      <c r="C106" s="61"/>
      <c r="D106" s="61"/>
      <c r="E106" s="62"/>
    </row>
    <row r="107" spans="1:5" ht="15" customHeight="1" x14ac:dyDescent="0.15">
      <c r="A107" s="50" t="s">
        <v>158</v>
      </c>
      <c r="B107" s="49">
        <v>0.22800000000000001</v>
      </c>
      <c r="C107" s="49">
        <v>0.246</v>
      </c>
      <c r="D107" s="37">
        <v>0</v>
      </c>
      <c r="E107" s="49">
        <v>0.129</v>
      </c>
    </row>
    <row r="108" spans="1:5" ht="15" customHeight="1" x14ac:dyDescent="0.15">
      <c r="A108" s="50" t="s">
        <v>159</v>
      </c>
      <c r="B108" s="49">
        <v>0.77200000000000002</v>
      </c>
      <c r="C108" s="49">
        <v>0.754</v>
      </c>
      <c r="D108" s="37">
        <v>0</v>
      </c>
      <c r="E108" s="49">
        <v>0.871</v>
      </c>
    </row>
    <row r="109" spans="1:5" ht="15" customHeight="1" x14ac:dyDescent="0.15">
      <c r="A109" s="50" t="s">
        <v>160</v>
      </c>
      <c r="B109" s="52">
        <v>0</v>
      </c>
      <c r="C109" s="46">
        <v>0</v>
      </c>
      <c r="D109" s="37">
        <v>0</v>
      </c>
      <c r="E109" s="46">
        <v>0</v>
      </c>
    </row>
    <row r="110" spans="1:5" ht="15" customHeight="1" x14ac:dyDescent="0.15">
      <c r="A110" s="39" t="s">
        <v>103</v>
      </c>
      <c r="B110" s="52">
        <v>1.1000000000000001E-2</v>
      </c>
      <c r="C110" s="49">
        <v>4.0000000000000001E-3</v>
      </c>
      <c r="D110" s="37">
        <v>0</v>
      </c>
      <c r="E110" s="49">
        <v>3.5999999999999997E-2</v>
      </c>
    </row>
    <row r="111" spans="1:5" ht="15" customHeight="1" x14ac:dyDescent="0.15">
      <c r="A111" s="45" t="s">
        <v>104</v>
      </c>
      <c r="B111" s="52">
        <v>5.9000000000000004E-2</v>
      </c>
      <c r="C111" s="49">
        <v>5.6000000000000001E-2</v>
      </c>
      <c r="D111" s="37">
        <v>0</v>
      </c>
      <c r="E111" s="49">
        <v>0.14499999999999999</v>
      </c>
    </row>
    <row r="112" spans="1:5" ht="15" customHeight="1" x14ac:dyDescent="0.15">
      <c r="A112" s="45" t="s">
        <v>105</v>
      </c>
      <c r="B112" s="52">
        <v>7.400000000000001E-2</v>
      </c>
      <c r="C112" s="49">
        <v>7.0999999999999994E-2</v>
      </c>
      <c r="D112" s="37">
        <v>0</v>
      </c>
      <c r="E112" s="49">
        <v>8.8999999999999996E-2</v>
      </c>
    </row>
    <row r="113" spans="1:5" ht="15" customHeight="1" x14ac:dyDescent="0.15">
      <c r="A113" s="45" t="s">
        <v>106</v>
      </c>
      <c r="B113" s="52">
        <v>0.12300000000000001</v>
      </c>
      <c r="C113" s="49">
        <v>0.13200000000000001</v>
      </c>
      <c r="D113" s="37">
        <v>0</v>
      </c>
      <c r="E113" s="49">
        <v>0.16500000000000001</v>
      </c>
    </row>
    <row r="114" spans="1:5" ht="15" customHeight="1" x14ac:dyDescent="0.15">
      <c r="A114" s="45" t="s">
        <v>107</v>
      </c>
      <c r="B114" s="52">
        <v>0.26100000000000001</v>
      </c>
      <c r="C114" s="49">
        <v>0.26600000000000001</v>
      </c>
      <c r="D114" s="37">
        <v>0</v>
      </c>
      <c r="E114" s="49">
        <v>0.24299999999999999</v>
      </c>
    </row>
    <row r="115" spans="1:5" ht="15" customHeight="1" x14ac:dyDescent="0.15">
      <c r="A115" s="45" t="s">
        <v>108</v>
      </c>
      <c r="B115" s="52">
        <v>0.47200000000000003</v>
      </c>
      <c r="C115" s="49">
        <v>0.47099999999999997</v>
      </c>
      <c r="D115" s="37">
        <v>0</v>
      </c>
      <c r="E115" s="49">
        <v>0.32200000000000001</v>
      </c>
    </row>
    <row r="116" spans="1:5" ht="15" customHeight="1" x14ac:dyDescent="0.15">
      <c r="A116" s="43" t="s">
        <v>161</v>
      </c>
      <c r="B116" s="60"/>
      <c r="C116" s="61"/>
      <c r="D116" s="61"/>
      <c r="E116" s="62"/>
    </row>
    <row r="117" spans="1:5" ht="15" customHeight="1" x14ac:dyDescent="0.15">
      <c r="A117" s="45" t="s">
        <v>123</v>
      </c>
      <c r="B117" s="59">
        <v>0.60299999999999998</v>
      </c>
      <c r="C117" s="49">
        <v>0.45200000000000001</v>
      </c>
      <c r="D117" s="49">
        <v>0.308</v>
      </c>
      <c r="E117" s="49">
        <v>0.59199999999999997</v>
      </c>
    </row>
    <row r="118" spans="1:5" ht="15" customHeight="1" x14ac:dyDescent="0.15">
      <c r="A118" s="45" t="s">
        <v>124</v>
      </c>
      <c r="B118" s="49">
        <v>7.9000000000000001E-2</v>
      </c>
      <c r="C118" s="49">
        <v>0.124</v>
      </c>
      <c r="D118" s="37">
        <v>0</v>
      </c>
      <c r="E118" s="56">
        <v>8.0000000000000002E-3</v>
      </c>
    </row>
    <row r="119" spans="1:5" ht="15" customHeight="1" x14ac:dyDescent="0.15">
      <c r="A119" s="45" t="s">
        <v>131</v>
      </c>
      <c r="B119" s="49">
        <v>6.5000000000000002E-2</v>
      </c>
      <c r="C119" s="49">
        <v>5.6000000000000001E-2</v>
      </c>
      <c r="D119" s="37">
        <v>0</v>
      </c>
      <c r="E119" s="49">
        <v>2.4E-2</v>
      </c>
    </row>
    <row r="120" spans="1:5" ht="15" customHeight="1" x14ac:dyDescent="0.15">
      <c r="A120" s="45" t="s">
        <v>126</v>
      </c>
      <c r="B120" s="49">
        <v>1.4999999999999999E-2</v>
      </c>
      <c r="C120" s="49">
        <v>3.9E-2</v>
      </c>
      <c r="D120" s="37">
        <v>0</v>
      </c>
      <c r="E120" s="46">
        <v>0.05</v>
      </c>
    </row>
    <row r="121" spans="1:5" ht="15" customHeight="1" x14ac:dyDescent="0.15">
      <c r="A121" s="45" t="s">
        <v>132</v>
      </c>
      <c r="B121" s="52">
        <v>1.2E-2</v>
      </c>
      <c r="C121" s="49">
        <v>1.9E-2</v>
      </c>
      <c r="D121" s="37">
        <v>0</v>
      </c>
      <c r="E121" s="49">
        <v>1.4E-2</v>
      </c>
    </row>
    <row r="122" spans="1:5" ht="15" customHeight="1" x14ac:dyDescent="0.15">
      <c r="A122" s="45" t="s">
        <v>130</v>
      </c>
      <c r="B122" s="49">
        <v>1.2E-2</v>
      </c>
      <c r="C122" s="49">
        <v>1.2999999999999999E-2</v>
      </c>
      <c r="D122" s="37">
        <v>0</v>
      </c>
      <c r="E122" s="49">
        <v>4.0000000000000001E-3</v>
      </c>
    </row>
    <row r="123" spans="1:5" ht="15" customHeight="1" x14ac:dyDescent="0.15">
      <c r="A123" s="45" t="s">
        <v>162</v>
      </c>
      <c r="B123" s="49">
        <v>8.9999999999999993E-3</v>
      </c>
      <c r="C123" s="49">
        <v>1E-3</v>
      </c>
      <c r="D123" s="37">
        <v>0</v>
      </c>
      <c r="E123" s="49">
        <v>0</v>
      </c>
    </row>
    <row r="124" spans="1:5" ht="15" customHeight="1" x14ac:dyDescent="0.15">
      <c r="A124" s="45" t="s">
        <v>129</v>
      </c>
      <c r="B124" s="49">
        <v>8.0000000000000002E-3</v>
      </c>
      <c r="C124" s="49">
        <v>2.3E-2</v>
      </c>
      <c r="D124" s="37">
        <v>0</v>
      </c>
      <c r="E124" s="49">
        <v>7.0000000000000001E-3</v>
      </c>
    </row>
    <row r="125" spans="1:5" ht="15" customHeight="1" x14ac:dyDescent="0.15">
      <c r="A125" s="45" t="s">
        <v>163</v>
      </c>
      <c r="B125" s="49">
        <v>5.0000000000000001E-3</v>
      </c>
      <c r="C125" s="49">
        <v>1.9E-2</v>
      </c>
      <c r="D125" s="37">
        <v>0</v>
      </c>
      <c r="E125" s="49">
        <v>8.0000000000000002E-3</v>
      </c>
    </row>
    <row r="126" spans="1:5" ht="15" customHeight="1" x14ac:dyDescent="0.15">
      <c r="A126" s="45" t="s">
        <v>164</v>
      </c>
      <c r="B126" s="49">
        <v>4.0000000000000001E-3</v>
      </c>
      <c r="C126" s="49">
        <v>8.9999999999999993E-3</v>
      </c>
      <c r="D126" s="37">
        <v>0</v>
      </c>
      <c r="E126" s="49">
        <v>1.7999999999999999E-2</v>
      </c>
    </row>
    <row r="127" spans="1:5" ht="15" customHeight="1" x14ac:dyDescent="0.15">
      <c r="A127" s="45" t="s">
        <v>127</v>
      </c>
      <c r="B127" s="49">
        <v>2E-3</v>
      </c>
      <c r="C127" s="49">
        <v>2E-3</v>
      </c>
      <c r="D127" s="37">
        <v>0</v>
      </c>
      <c r="E127" s="49">
        <v>7.0000000000000001E-3</v>
      </c>
    </row>
    <row r="128" spans="1:5" ht="15" customHeight="1" x14ac:dyDescent="0.15">
      <c r="A128" s="45" t="s">
        <v>165</v>
      </c>
      <c r="B128" s="49">
        <v>2E-3</v>
      </c>
      <c r="C128" s="49">
        <v>0</v>
      </c>
      <c r="D128" s="37">
        <v>0</v>
      </c>
      <c r="E128" s="49">
        <v>0</v>
      </c>
    </row>
    <row r="129" spans="1:5" ht="15" customHeight="1" x14ac:dyDescent="0.15">
      <c r="A129" s="45" t="s">
        <v>166</v>
      </c>
      <c r="B129" s="49">
        <v>1E-3</v>
      </c>
      <c r="C129" s="49">
        <v>2E-3</v>
      </c>
      <c r="D129" s="37">
        <v>0</v>
      </c>
      <c r="E129" s="49">
        <v>0</v>
      </c>
    </row>
    <row r="130" spans="1:5" ht="15" customHeight="1" x14ac:dyDescent="0.15">
      <c r="A130" s="45" t="s">
        <v>167</v>
      </c>
      <c r="B130" s="49">
        <v>1E-3</v>
      </c>
      <c r="C130" s="49">
        <v>1E-3</v>
      </c>
      <c r="D130" s="37">
        <v>0</v>
      </c>
      <c r="E130" s="49">
        <v>0</v>
      </c>
    </row>
    <row r="131" spans="1:5" ht="15" customHeight="1" x14ac:dyDescent="0.15">
      <c r="A131" s="45" t="s">
        <v>125</v>
      </c>
      <c r="B131" s="49">
        <v>1E-3</v>
      </c>
      <c r="C131" s="49">
        <v>2E-3</v>
      </c>
      <c r="D131" s="37">
        <v>0</v>
      </c>
      <c r="E131" s="49">
        <v>0</v>
      </c>
    </row>
    <row r="132" spans="1:5" ht="15" customHeight="1" x14ac:dyDescent="0.15">
      <c r="A132" s="45" t="s">
        <v>168</v>
      </c>
      <c r="B132" s="49">
        <v>1E-3</v>
      </c>
      <c r="C132" s="49">
        <v>1E-3</v>
      </c>
      <c r="D132" s="37">
        <v>0</v>
      </c>
      <c r="E132" s="49">
        <v>0</v>
      </c>
    </row>
    <row r="133" spans="1:5" ht="15" customHeight="1" x14ac:dyDescent="0.15">
      <c r="A133" s="45" t="s">
        <v>128</v>
      </c>
      <c r="B133" s="49">
        <v>1E-3</v>
      </c>
      <c r="C133" s="49">
        <v>4.0000000000000001E-3</v>
      </c>
      <c r="D133" s="37">
        <v>0</v>
      </c>
      <c r="E133" s="49">
        <v>0</v>
      </c>
    </row>
    <row r="134" spans="1:5" ht="15" customHeight="1" x14ac:dyDescent="0.15">
      <c r="A134" s="45" t="s">
        <v>169</v>
      </c>
      <c r="B134" s="49">
        <v>1E-3</v>
      </c>
      <c r="C134" s="49">
        <v>1E-3</v>
      </c>
      <c r="D134" s="37">
        <v>0</v>
      </c>
      <c r="E134" s="49">
        <v>0</v>
      </c>
    </row>
    <row r="135" spans="1:5" ht="15" customHeight="1" x14ac:dyDescent="0.15">
      <c r="A135" s="45" t="s">
        <v>170</v>
      </c>
      <c r="B135" s="49">
        <v>0</v>
      </c>
      <c r="C135" s="49">
        <v>2E-3</v>
      </c>
      <c r="D135" s="37">
        <v>0</v>
      </c>
      <c r="E135" s="49">
        <v>2.1000000000000001E-2</v>
      </c>
    </row>
    <row r="136" spans="1:5" ht="15" customHeight="1" x14ac:dyDescent="0.15">
      <c r="A136" s="45" t="s">
        <v>171</v>
      </c>
      <c r="B136" s="49">
        <v>0</v>
      </c>
      <c r="C136" s="49">
        <v>2E-3</v>
      </c>
      <c r="D136" s="37">
        <v>0</v>
      </c>
      <c r="E136" s="49">
        <v>5.0000000000000001E-3</v>
      </c>
    </row>
    <row r="137" spans="1:5" ht="15" customHeight="1" x14ac:dyDescent="0.15">
      <c r="A137" s="45" t="s">
        <v>179</v>
      </c>
      <c r="B137" s="49">
        <v>0</v>
      </c>
      <c r="C137" s="52">
        <v>1E-3</v>
      </c>
      <c r="D137" s="37">
        <v>0</v>
      </c>
      <c r="E137" s="49">
        <v>0</v>
      </c>
    </row>
    <row r="138" spans="1:5" ht="15" customHeight="1" x14ac:dyDescent="0.15">
      <c r="A138" s="45" t="s">
        <v>180</v>
      </c>
      <c r="B138" s="49">
        <v>0</v>
      </c>
      <c r="C138" s="52">
        <v>1E-3</v>
      </c>
      <c r="D138" s="37">
        <v>0</v>
      </c>
      <c r="E138" s="49">
        <v>0</v>
      </c>
    </row>
    <row r="139" spans="1:5" ht="15" customHeight="1" x14ac:dyDescent="0.15">
      <c r="A139" s="45" t="s">
        <v>181</v>
      </c>
      <c r="B139" s="49">
        <v>0</v>
      </c>
      <c r="C139" s="52">
        <v>1E-3</v>
      </c>
      <c r="D139" s="37">
        <v>0</v>
      </c>
      <c r="E139" s="49">
        <v>0</v>
      </c>
    </row>
    <row r="140" spans="1:5" ht="15" customHeight="1" x14ac:dyDescent="0.15">
      <c r="A140" s="45" t="s">
        <v>182</v>
      </c>
      <c r="B140" s="49">
        <v>0</v>
      </c>
      <c r="C140" s="49">
        <v>0</v>
      </c>
      <c r="D140" s="37">
        <v>0</v>
      </c>
      <c r="E140" s="49">
        <v>0</v>
      </c>
    </row>
    <row r="141" spans="1:5" ht="15" customHeight="1" x14ac:dyDescent="0.15">
      <c r="A141" s="45" t="s">
        <v>172</v>
      </c>
      <c r="B141" s="49">
        <v>0</v>
      </c>
      <c r="C141" s="49">
        <v>0</v>
      </c>
      <c r="D141" s="37">
        <v>0</v>
      </c>
      <c r="E141" s="49">
        <v>0</v>
      </c>
    </row>
    <row r="142" spans="1:5" ht="15" customHeight="1" x14ac:dyDescent="0.15">
      <c r="A142" s="45" t="s">
        <v>183</v>
      </c>
      <c r="B142" s="49">
        <v>0</v>
      </c>
      <c r="C142" s="49">
        <v>0</v>
      </c>
      <c r="D142" s="37">
        <v>0</v>
      </c>
      <c r="E142" s="49">
        <v>0</v>
      </c>
    </row>
    <row r="143" spans="1:5" ht="15" customHeight="1" x14ac:dyDescent="0.15">
      <c r="A143" s="43" t="s">
        <v>173</v>
      </c>
      <c r="B143" s="60"/>
      <c r="C143" s="61"/>
      <c r="D143" s="61"/>
      <c r="E143" s="62"/>
    </row>
    <row r="144" spans="1:5" ht="15" customHeight="1" x14ac:dyDescent="0.15">
      <c r="A144" s="45" t="s">
        <v>174</v>
      </c>
      <c r="B144" s="49">
        <v>0.70199999999999996</v>
      </c>
      <c r="C144" s="49">
        <v>0.84499999999999997</v>
      </c>
      <c r="D144" s="49">
        <v>0.877</v>
      </c>
      <c r="E144" s="49">
        <v>0.95899999999999996</v>
      </c>
    </row>
    <row r="145" spans="1:5" ht="15" customHeight="1" x14ac:dyDescent="0.15">
      <c r="A145" s="45" t="s">
        <v>175</v>
      </c>
      <c r="B145" s="52">
        <v>0.20699999999999999</v>
      </c>
      <c r="C145" s="49">
        <v>0.154</v>
      </c>
      <c r="D145" s="49">
        <v>0.122</v>
      </c>
      <c r="E145" s="52">
        <v>4.2999999999999997E-2</v>
      </c>
    </row>
    <row r="146" spans="1:5" ht="15" customHeight="1" x14ac:dyDescent="0.15">
      <c r="A146" s="45" t="s">
        <v>176</v>
      </c>
      <c r="B146" s="49">
        <v>1E-3</v>
      </c>
      <c r="C146" s="49">
        <v>1E-3</v>
      </c>
      <c r="D146" s="49">
        <v>1E-3</v>
      </c>
      <c r="E146" s="46">
        <v>0</v>
      </c>
    </row>
    <row r="149" spans="1:5" ht="15" customHeight="1" x14ac:dyDescent="0.15">
      <c r="A149" s="37"/>
      <c r="B149" s="66" t="s">
        <v>2</v>
      </c>
      <c r="C149" s="67"/>
      <c r="D149" s="67"/>
      <c r="E149" s="67"/>
    </row>
    <row r="150" spans="1:5" ht="15" customHeight="1" x14ac:dyDescent="0.15">
      <c r="A150" s="48" t="s">
        <v>184</v>
      </c>
      <c r="B150" s="37"/>
      <c r="C150" s="37"/>
      <c r="D150" s="37"/>
      <c r="E150" s="37"/>
    </row>
    <row r="151" spans="1:5" ht="15" customHeight="1" x14ac:dyDescent="0.15">
      <c r="A151" s="68" t="s">
        <v>185</v>
      </c>
      <c r="B151" s="55">
        <v>1222099</v>
      </c>
      <c r="C151" s="55">
        <v>331540</v>
      </c>
      <c r="D151" s="69">
        <v>9251</v>
      </c>
      <c r="E151" s="55">
        <v>13505</v>
      </c>
    </row>
    <row r="152" spans="1:5" ht="15" customHeight="1" x14ac:dyDescent="0.15">
      <c r="A152" s="68" t="s">
        <v>186</v>
      </c>
      <c r="B152" s="55">
        <v>1000605</v>
      </c>
      <c r="C152" s="55">
        <v>185290</v>
      </c>
      <c r="D152" s="55">
        <v>1204</v>
      </c>
      <c r="E152" s="55">
        <v>7114</v>
      </c>
    </row>
    <row r="153" spans="1:5" ht="15" customHeight="1" x14ac:dyDescent="0.15">
      <c r="A153" s="68" t="s">
        <v>187</v>
      </c>
      <c r="B153" s="55">
        <v>3716</v>
      </c>
      <c r="C153" s="37">
        <v>991</v>
      </c>
      <c r="D153" s="37">
        <v>32</v>
      </c>
      <c r="E153" s="37">
        <v>39</v>
      </c>
    </row>
    <row r="154" spans="1:5" ht="15" customHeight="1" x14ac:dyDescent="0.15">
      <c r="A154" s="48" t="s">
        <v>188</v>
      </c>
      <c r="B154" s="37"/>
      <c r="C154" s="37"/>
      <c r="D154" s="37"/>
      <c r="E154" s="37"/>
    </row>
    <row r="155" spans="1:5" ht="15" customHeight="1" x14ac:dyDescent="0.15">
      <c r="A155" s="68" t="s">
        <v>189</v>
      </c>
      <c r="B155" s="55">
        <v>20984</v>
      </c>
      <c r="C155" s="55">
        <v>5092</v>
      </c>
      <c r="D155" s="37">
        <v>70</v>
      </c>
      <c r="E155" s="37">
        <v>273</v>
      </c>
    </row>
    <row r="156" spans="1:5" ht="15" customHeight="1" x14ac:dyDescent="0.15">
      <c r="A156" s="68" t="s">
        <v>190</v>
      </c>
      <c r="B156" s="55">
        <v>5872</v>
      </c>
      <c r="C156" s="37">
        <v>750</v>
      </c>
      <c r="D156" s="37">
        <v>101</v>
      </c>
      <c r="E156" s="37">
        <v>16</v>
      </c>
    </row>
    <row r="157" spans="1:5" ht="15" customHeight="1" x14ac:dyDescent="0.15">
      <c r="A157" s="68" t="s">
        <v>191</v>
      </c>
      <c r="B157" s="55">
        <v>3179</v>
      </c>
      <c r="C157" s="37">
        <v>893</v>
      </c>
      <c r="D157" s="37">
        <v>6</v>
      </c>
      <c r="E157" s="37">
        <v>26</v>
      </c>
    </row>
    <row r="158" spans="1:5" ht="15" customHeight="1" x14ac:dyDescent="0.15">
      <c r="A158" s="48" t="s">
        <v>192</v>
      </c>
      <c r="B158" s="37"/>
      <c r="C158" s="37"/>
      <c r="D158" s="37"/>
      <c r="E158" s="37"/>
    </row>
    <row r="159" spans="1:5" ht="15" customHeight="1" x14ac:dyDescent="0.15">
      <c r="A159" s="68" t="s">
        <v>193</v>
      </c>
      <c r="B159" s="55">
        <v>5</v>
      </c>
      <c r="C159" s="37">
        <v>3</v>
      </c>
      <c r="D159" s="37">
        <v>0</v>
      </c>
      <c r="E159" s="37">
        <v>0</v>
      </c>
    </row>
    <row r="160" spans="1:5" ht="15" customHeight="1" x14ac:dyDescent="0.15">
      <c r="A160" s="68" t="s">
        <v>194</v>
      </c>
      <c r="B160" s="55">
        <v>0</v>
      </c>
      <c r="C160" s="37">
        <v>0</v>
      </c>
      <c r="D160" s="37">
        <v>0</v>
      </c>
      <c r="E160" s="37">
        <v>0</v>
      </c>
    </row>
    <row r="161" spans="1:5" ht="15" customHeight="1" x14ac:dyDescent="0.15">
      <c r="A161" s="48" t="s">
        <v>195</v>
      </c>
      <c r="B161" s="37"/>
      <c r="C161" s="37"/>
      <c r="D161" s="37"/>
      <c r="E161" s="37"/>
    </row>
    <row r="162" spans="1:5" ht="15" customHeight="1" x14ac:dyDescent="0.15">
      <c r="A162" s="68" t="s">
        <v>196</v>
      </c>
      <c r="B162" s="55">
        <v>1191</v>
      </c>
      <c r="C162" s="37">
        <v>203</v>
      </c>
      <c r="D162" s="37">
        <v>-17</v>
      </c>
      <c r="E162" s="37">
        <v>-4</v>
      </c>
    </row>
    <row r="163" spans="1:5" ht="15" customHeight="1" x14ac:dyDescent="0.15">
      <c r="A163" s="68" t="s">
        <v>83</v>
      </c>
      <c r="B163" s="55">
        <v>1400</v>
      </c>
      <c r="C163" s="37">
        <v>386</v>
      </c>
      <c r="D163" s="37">
        <v>7</v>
      </c>
      <c r="E163" s="37">
        <v>14</v>
      </c>
    </row>
    <row r="164" spans="1:5" ht="15" customHeight="1" x14ac:dyDescent="0.15">
      <c r="A164" s="68" t="s">
        <v>197</v>
      </c>
      <c r="B164" s="55">
        <v>209</v>
      </c>
      <c r="C164" s="37">
        <v>183</v>
      </c>
      <c r="D164" s="37">
        <v>24</v>
      </c>
      <c r="E164" s="37">
        <v>18</v>
      </c>
    </row>
    <row r="165" spans="1:5" ht="15" customHeight="1" x14ac:dyDescent="0.15">
      <c r="A165" s="48" t="s">
        <v>198</v>
      </c>
      <c r="B165" s="37"/>
      <c r="C165" s="37"/>
      <c r="D165" s="37"/>
      <c r="E165" s="37"/>
    </row>
    <row r="166" spans="1:5" ht="15" customHeight="1" x14ac:dyDescent="0.15">
      <c r="A166" s="68" t="s">
        <v>109</v>
      </c>
      <c r="B166" s="49">
        <v>0.59199999999999997</v>
      </c>
      <c r="C166" s="49">
        <v>0.52700000000000002</v>
      </c>
      <c r="D166" s="49">
        <v>0.52100000000000002</v>
      </c>
      <c r="E166" s="46">
        <v>0.28999999999999998</v>
      </c>
    </row>
    <row r="167" spans="1:5" ht="15" customHeight="1" x14ac:dyDescent="0.15">
      <c r="A167" s="68" t="s">
        <v>110</v>
      </c>
      <c r="B167" s="49">
        <v>0.40799999999999997</v>
      </c>
      <c r="C167" s="49">
        <v>0.47299999999999998</v>
      </c>
      <c r="D167" s="49">
        <v>0.47899999999999998</v>
      </c>
      <c r="E167" s="49">
        <v>0.71</v>
      </c>
    </row>
    <row r="168" spans="1:5" ht="15" customHeight="1" x14ac:dyDescent="0.15">
      <c r="A168" s="48" t="s">
        <v>199</v>
      </c>
      <c r="B168" s="37"/>
      <c r="C168" s="37"/>
      <c r="D168" s="37"/>
      <c r="E168" s="37"/>
    </row>
    <row r="169" spans="1:5" ht="15" customHeight="1" x14ac:dyDescent="0.15">
      <c r="A169" s="39" t="s">
        <v>103</v>
      </c>
      <c r="B169" s="49">
        <v>9.1999999999999998E-2</v>
      </c>
      <c r="C169" s="49">
        <v>6.6000000000000003E-2</v>
      </c>
      <c r="D169" s="49">
        <v>0.122</v>
      </c>
      <c r="E169" s="46">
        <v>0</v>
      </c>
    </row>
    <row r="170" spans="1:5" ht="15" customHeight="1" x14ac:dyDescent="0.15">
      <c r="A170" s="45" t="s">
        <v>104</v>
      </c>
      <c r="B170" s="49">
        <v>0.251</v>
      </c>
      <c r="C170" s="49">
        <v>0.13900000000000001</v>
      </c>
      <c r="D170" s="49">
        <v>9.8000000000000004E-2</v>
      </c>
      <c r="E170" s="49">
        <v>0.14299999999999999</v>
      </c>
    </row>
    <row r="171" spans="1:5" ht="15" customHeight="1" x14ac:dyDescent="0.15">
      <c r="A171" s="45" t="s">
        <v>105</v>
      </c>
      <c r="B171" s="49">
        <v>0.22900000000000001</v>
      </c>
      <c r="C171" s="49">
        <v>0.22900000000000001</v>
      </c>
      <c r="D171" s="49">
        <v>0.219</v>
      </c>
      <c r="E171" s="49">
        <v>0.14299999999999999</v>
      </c>
    </row>
    <row r="172" spans="1:5" ht="15" customHeight="1" x14ac:dyDescent="0.15">
      <c r="A172" s="45" t="s">
        <v>106</v>
      </c>
      <c r="B172" s="49">
        <v>0.20599999999999999</v>
      </c>
      <c r="C172" s="49">
        <v>0.27400000000000002</v>
      </c>
      <c r="D172" s="49">
        <v>0.317</v>
      </c>
      <c r="E172" s="49">
        <v>0.308</v>
      </c>
    </row>
    <row r="173" spans="1:5" ht="15" customHeight="1" x14ac:dyDescent="0.15">
      <c r="A173" s="45" t="s">
        <v>107</v>
      </c>
      <c r="B173" s="49">
        <v>0.222</v>
      </c>
      <c r="C173" s="49">
        <v>0.29199999999999998</v>
      </c>
      <c r="D173" s="49">
        <v>0.24399999999999999</v>
      </c>
      <c r="E173" s="49">
        <v>0.40500000000000003</v>
      </c>
    </row>
    <row r="174" spans="1:5" ht="15" customHeight="1" x14ac:dyDescent="0.15">
      <c r="A174" s="34" t="s">
        <v>200</v>
      </c>
      <c r="B174" s="37"/>
      <c r="C174" s="37"/>
      <c r="D174" s="37"/>
      <c r="E174" s="37"/>
    </row>
    <row r="175" spans="1:5" ht="15" customHeight="1" x14ac:dyDescent="0.15">
      <c r="A175" s="39" t="s">
        <v>123</v>
      </c>
      <c r="B175" s="49">
        <v>0.61599999999999999</v>
      </c>
      <c r="C175" s="49">
        <v>0.29199999999999998</v>
      </c>
      <c r="D175" s="49">
        <v>0.29599999999999999</v>
      </c>
      <c r="E175" s="49">
        <v>0.27100000000000002</v>
      </c>
    </row>
    <row r="176" spans="1:5" ht="15" customHeight="1" x14ac:dyDescent="0.15">
      <c r="A176" s="39" t="s">
        <v>131</v>
      </c>
      <c r="B176" s="49">
        <v>5.2999999999999999E-2</v>
      </c>
      <c r="C176" s="49">
        <v>0.121</v>
      </c>
      <c r="D176" s="49">
        <v>0.185</v>
      </c>
      <c r="E176" s="49">
        <v>0.156</v>
      </c>
    </row>
    <row r="177" spans="1:5" ht="15" customHeight="1" x14ac:dyDescent="0.15">
      <c r="A177" s="39" t="s">
        <v>132</v>
      </c>
      <c r="B177" s="49">
        <v>5.1999999999999998E-2</v>
      </c>
      <c r="C177" s="49">
        <v>5.2999999999999999E-2</v>
      </c>
      <c r="D177" s="49">
        <v>3.6999999999999998E-2</v>
      </c>
      <c r="E177" s="49">
        <v>2.1000000000000001E-2</v>
      </c>
    </row>
    <row r="178" spans="1:5" ht="15" customHeight="1" x14ac:dyDescent="0.15">
      <c r="A178" s="39" t="s">
        <v>124</v>
      </c>
      <c r="B178" s="49">
        <v>3.4000000000000002E-2</v>
      </c>
      <c r="C178" s="49">
        <v>8.3000000000000004E-2</v>
      </c>
      <c r="D178" s="49">
        <v>3.6999999999999998E-2</v>
      </c>
      <c r="E178" s="49">
        <v>0.125</v>
      </c>
    </row>
    <row r="179" spans="1:5" ht="15" customHeight="1" x14ac:dyDescent="0.15">
      <c r="A179" s="39" t="s">
        <v>130</v>
      </c>
      <c r="B179" s="49">
        <v>2.7E-2</v>
      </c>
      <c r="C179" s="46">
        <v>7.0000000000000007E-2</v>
      </c>
      <c r="D179" s="49">
        <v>8.6999999999999994E-2</v>
      </c>
      <c r="E179" s="49">
        <v>4.2000000000000003E-2</v>
      </c>
    </row>
    <row r="180" spans="1:5" ht="15" customHeight="1" x14ac:dyDescent="0.15">
      <c r="A180" s="39" t="s">
        <v>129</v>
      </c>
      <c r="B180" s="46">
        <v>0.02</v>
      </c>
      <c r="C180" s="70">
        <v>0</v>
      </c>
      <c r="D180" s="70">
        <v>0</v>
      </c>
      <c r="E180" s="49">
        <v>3.1E-2</v>
      </c>
    </row>
    <row r="181" spans="1:5" ht="15" customHeight="1" x14ac:dyDescent="0.15">
      <c r="A181" s="39" t="s">
        <v>126</v>
      </c>
      <c r="B181" s="70">
        <v>1.9E-2</v>
      </c>
      <c r="C181" s="49">
        <v>3.1E-2</v>
      </c>
      <c r="D181" s="70">
        <v>0</v>
      </c>
      <c r="E181" s="46">
        <v>0</v>
      </c>
    </row>
    <row r="182" spans="1:5" ht="15" customHeight="1" x14ac:dyDescent="0.15">
      <c r="A182" s="39" t="s">
        <v>171</v>
      </c>
      <c r="B182" s="49">
        <v>1.6E-2</v>
      </c>
      <c r="C182" s="49">
        <v>3.6999999999999998E-2</v>
      </c>
      <c r="D182" s="70">
        <v>0</v>
      </c>
      <c r="E182" s="46">
        <v>0</v>
      </c>
    </row>
    <row r="183" spans="1:5" ht="15" customHeight="1" x14ac:dyDescent="0.15">
      <c r="A183" s="39" t="s">
        <v>168</v>
      </c>
      <c r="B183" s="70">
        <v>1.6E-2</v>
      </c>
      <c r="C183" s="70">
        <v>0</v>
      </c>
      <c r="D183" s="70">
        <v>0</v>
      </c>
      <c r="E183" s="49">
        <v>3.1E-2</v>
      </c>
    </row>
    <row r="184" spans="1:5" ht="15" customHeight="1" x14ac:dyDescent="0.15">
      <c r="A184" s="39" t="s">
        <v>125</v>
      </c>
      <c r="B184" s="70">
        <v>0</v>
      </c>
      <c r="C184" s="49">
        <v>2.8000000000000001E-2</v>
      </c>
      <c r="D184" s="70">
        <v>0</v>
      </c>
      <c r="E184" s="49">
        <v>3.1E-2</v>
      </c>
    </row>
    <row r="185" spans="1:5" ht="15" customHeight="1" x14ac:dyDescent="0.15">
      <c r="A185" s="39" t="s">
        <v>208</v>
      </c>
      <c r="B185" s="70">
        <v>0</v>
      </c>
      <c r="C185" s="49">
        <v>2.5999999999999999E-2</v>
      </c>
      <c r="D185" s="70">
        <v>0</v>
      </c>
      <c r="E185" s="46">
        <v>0</v>
      </c>
    </row>
    <row r="186" spans="1:5" ht="15" customHeight="1" x14ac:dyDescent="0.15">
      <c r="A186" s="39" t="s">
        <v>210</v>
      </c>
      <c r="B186" s="70">
        <v>0</v>
      </c>
      <c r="C186" s="49">
        <v>2.3E-2</v>
      </c>
      <c r="D186" s="49">
        <v>7.3999999999999996E-2</v>
      </c>
      <c r="E186" s="49">
        <v>8.3000000000000004E-2</v>
      </c>
    </row>
    <row r="187" spans="1:5" ht="15" customHeight="1" x14ac:dyDescent="0.15">
      <c r="A187" s="39" t="s">
        <v>169</v>
      </c>
      <c r="B187" s="70">
        <v>0</v>
      </c>
      <c r="C187" s="70">
        <v>0</v>
      </c>
      <c r="D187" s="49">
        <v>3.6999999999999998E-2</v>
      </c>
      <c r="E187" s="46">
        <v>0</v>
      </c>
    </row>
    <row r="188" spans="1:5" ht="15" customHeight="1" x14ac:dyDescent="0.15">
      <c r="A188" s="39" t="s">
        <v>165</v>
      </c>
      <c r="B188" s="49">
        <v>1.6E-2</v>
      </c>
      <c r="C188" s="70">
        <v>0</v>
      </c>
      <c r="D188" s="70">
        <v>0</v>
      </c>
      <c r="E188" s="46">
        <v>0</v>
      </c>
    </row>
    <row r="189" spans="1:5" ht="15" customHeight="1" x14ac:dyDescent="0.15">
      <c r="A189" s="39" t="s">
        <v>211</v>
      </c>
      <c r="B189" s="70">
        <v>0</v>
      </c>
      <c r="C189" s="70">
        <v>0</v>
      </c>
      <c r="D189" s="49">
        <v>1.2999999999999999E-2</v>
      </c>
      <c r="E189" s="49">
        <v>6.3E-2</v>
      </c>
    </row>
    <row r="190" spans="1:5" ht="15" customHeight="1" x14ac:dyDescent="0.15">
      <c r="A190" s="39" t="s">
        <v>181</v>
      </c>
      <c r="B190" s="49">
        <v>0</v>
      </c>
      <c r="C190" s="70">
        <v>0</v>
      </c>
      <c r="D190" s="49">
        <v>1.2E-2</v>
      </c>
      <c r="E190" s="46">
        <v>0</v>
      </c>
    </row>
    <row r="191" spans="1:5" ht="15" customHeight="1" x14ac:dyDescent="0.15">
      <c r="A191" s="39" t="s">
        <v>164</v>
      </c>
      <c r="B191" s="70">
        <v>0</v>
      </c>
      <c r="C191" s="70">
        <v>0</v>
      </c>
      <c r="D191" s="49">
        <v>1.2E-2</v>
      </c>
      <c r="E191" s="46">
        <v>0</v>
      </c>
    </row>
    <row r="192" spans="1:5" ht="15" customHeight="1" x14ac:dyDescent="0.15">
      <c r="A192" s="39" t="s">
        <v>95</v>
      </c>
      <c r="B192" s="49">
        <v>0.13100000000000001</v>
      </c>
      <c r="C192" s="49">
        <v>0.23699999999999999</v>
      </c>
      <c r="D192" s="46">
        <v>0.21</v>
      </c>
      <c r="E192" s="49">
        <v>0.14599999999999999</v>
      </c>
    </row>
    <row r="193" spans="1:5" ht="15" customHeight="1" x14ac:dyDescent="0.15">
      <c r="A193" s="34" t="s">
        <v>201</v>
      </c>
      <c r="B193" s="37"/>
      <c r="C193" s="37"/>
      <c r="D193" s="37"/>
      <c r="E193" s="37"/>
    </row>
    <row r="194" spans="1:5" ht="15" customHeight="1" x14ac:dyDescent="0.15">
      <c r="A194" s="39" t="s">
        <v>112</v>
      </c>
      <c r="B194" s="49">
        <v>0.312</v>
      </c>
      <c r="C194" s="49">
        <v>0.17299999999999999</v>
      </c>
      <c r="D194" s="49">
        <v>7.8E-2</v>
      </c>
      <c r="E194" s="49">
        <v>0.16400000000000001</v>
      </c>
    </row>
    <row r="195" spans="1:5" ht="15" customHeight="1" x14ac:dyDescent="0.15">
      <c r="A195" s="39" t="s">
        <v>202</v>
      </c>
      <c r="B195" s="49">
        <v>9.8000000000000004E-2</v>
      </c>
      <c r="C195" s="49">
        <v>0.114</v>
      </c>
      <c r="D195" s="49">
        <v>7.8E-2</v>
      </c>
      <c r="E195" s="49">
        <v>6.9000000000000006E-2</v>
      </c>
    </row>
    <row r="196" spans="1:5" ht="15" customHeight="1" x14ac:dyDescent="0.15">
      <c r="A196" s="39" t="s">
        <v>113</v>
      </c>
      <c r="B196" s="49">
        <v>7.3999999999999996E-2</v>
      </c>
      <c r="C196" s="49">
        <v>6.7000000000000004E-2</v>
      </c>
      <c r="D196" s="49">
        <v>8.8999999999999996E-2</v>
      </c>
      <c r="E196" s="49">
        <v>5.5E-2</v>
      </c>
    </row>
    <row r="197" spans="1:5" ht="15" customHeight="1" x14ac:dyDescent="0.15">
      <c r="A197" s="39" t="s">
        <v>115</v>
      </c>
      <c r="B197" s="49">
        <v>4.2999999999999997E-2</v>
      </c>
      <c r="C197" s="46">
        <v>0.04</v>
      </c>
      <c r="D197" s="49">
        <v>6.7000000000000004E-2</v>
      </c>
      <c r="E197" s="70">
        <v>0</v>
      </c>
    </row>
    <row r="198" spans="1:5" ht="15" customHeight="1" x14ac:dyDescent="0.15">
      <c r="A198" s="39" t="s">
        <v>65</v>
      </c>
      <c r="B198" s="49">
        <v>2.1999999999999999E-2</v>
      </c>
      <c r="C198" s="49">
        <v>1.7999999999999999E-2</v>
      </c>
      <c r="D198" s="46">
        <v>0</v>
      </c>
      <c r="E198" s="49">
        <v>6.8000000000000005E-2</v>
      </c>
    </row>
    <row r="199" spans="1:5" ht="15" customHeight="1" x14ac:dyDescent="0.15">
      <c r="A199" s="39" t="s">
        <v>203</v>
      </c>
      <c r="B199" s="49">
        <v>1.4999999999999999E-2</v>
      </c>
      <c r="C199" s="49">
        <v>1.7999999999999999E-2</v>
      </c>
      <c r="D199" s="46">
        <v>0</v>
      </c>
      <c r="E199" s="70">
        <v>0</v>
      </c>
    </row>
    <row r="200" spans="1:5" ht="15" customHeight="1" x14ac:dyDescent="0.15">
      <c r="A200" s="39" t="s">
        <v>204</v>
      </c>
      <c r="B200" s="49">
        <v>1.4E-2</v>
      </c>
      <c r="C200" s="70">
        <v>0</v>
      </c>
      <c r="D200" s="46">
        <v>0</v>
      </c>
      <c r="E200" s="70">
        <v>0</v>
      </c>
    </row>
    <row r="201" spans="1:5" ht="15" customHeight="1" x14ac:dyDescent="0.15">
      <c r="A201" s="39" t="s">
        <v>205</v>
      </c>
      <c r="B201" s="49">
        <v>1.2999999999999999E-2</v>
      </c>
      <c r="C201" s="49">
        <v>2.1000000000000001E-2</v>
      </c>
      <c r="D201" s="46">
        <v>0</v>
      </c>
      <c r="E201" s="70">
        <v>0</v>
      </c>
    </row>
    <row r="202" spans="1:5" ht="15" customHeight="1" x14ac:dyDescent="0.15">
      <c r="A202" s="39" t="s">
        <v>206</v>
      </c>
      <c r="B202" s="49">
        <v>1.2999999999999999E-2</v>
      </c>
      <c r="C202" s="70">
        <v>0</v>
      </c>
      <c r="D202" s="46">
        <v>0</v>
      </c>
      <c r="E202" s="70">
        <v>0</v>
      </c>
    </row>
    <row r="203" spans="1:5" ht="15" customHeight="1" x14ac:dyDescent="0.15">
      <c r="A203" s="39" t="s">
        <v>207</v>
      </c>
      <c r="B203" s="49">
        <v>1.2E-2</v>
      </c>
      <c r="C203" s="49">
        <v>2.1000000000000001E-2</v>
      </c>
      <c r="D203" s="46">
        <v>0</v>
      </c>
      <c r="E203" s="70">
        <v>0</v>
      </c>
    </row>
    <row r="204" spans="1:5" ht="15" customHeight="1" x14ac:dyDescent="0.15">
      <c r="A204" s="39" t="s">
        <v>209</v>
      </c>
      <c r="B204" s="70">
        <v>0</v>
      </c>
      <c r="C204" s="49">
        <v>1.9E-2</v>
      </c>
      <c r="D204" s="46">
        <v>0</v>
      </c>
      <c r="E204" s="70">
        <v>0</v>
      </c>
    </row>
    <row r="205" spans="1:5" ht="15" customHeight="1" x14ac:dyDescent="0.15">
      <c r="A205" s="39" t="s">
        <v>68</v>
      </c>
      <c r="B205" s="70">
        <v>0</v>
      </c>
      <c r="C205" s="49">
        <v>1.7000000000000001E-2</v>
      </c>
      <c r="D205" s="49">
        <v>4.3999999999999997E-2</v>
      </c>
      <c r="E205" s="49">
        <v>5.5E-2</v>
      </c>
    </row>
    <row r="206" spans="1:5" ht="15" customHeight="1" x14ac:dyDescent="0.15">
      <c r="A206" s="39" t="s">
        <v>212</v>
      </c>
      <c r="B206" s="70">
        <v>0</v>
      </c>
      <c r="C206" s="70">
        <v>0</v>
      </c>
      <c r="D206" s="49">
        <v>4.4999999999999998E-2</v>
      </c>
      <c r="E206" s="70">
        <v>0</v>
      </c>
    </row>
    <row r="207" spans="1:5" ht="15" customHeight="1" x14ac:dyDescent="0.15">
      <c r="A207" s="39" t="s">
        <v>214</v>
      </c>
      <c r="B207" s="70">
        <v>0</v>
      </c>
      <c r="C207" s="70">
        <v>0</v>
      </c>
      <c r="D207" s="70">
        <v>3.3000000000000002E-2</v>
      </c>
      <c r="E207" s="70">
        <v>0</v>
      </c>
    </row>
    <row r="208" spans="1:5" ht="15" customHeight="1" x14ac:dyDescent="0.15">
      <c r="A208" s="39" t="s">
        <v>215</v>
      </c>
      <c r="B208" s="70">
        <v>0</v>
      </c>
      <c r="C208" s="70">
        <v>0</v>
      </c>
      <c r="D208" s="70">
        <v>3.3000000000000002E-2</v>
      </c>
      <c r="E208" s="70">
        <v>0</v>
      </c>
    </row>
    <row r="209" spans="1:5" ht="15" customHeight="1" x14ac:dyDescent="0.15">
      <c r="A209" s="39" t="s">
        <v>216</v>
      </c>
      <c r="B209" s="70">
        <v>0</v>
      </c>
      <c r="C209" s="70">
        <v>0</v>
      </c>
      <c r="D209" s="70">
        <v>3.3000000000000002E-2</v>
      </c>
      <c r="E209" s="70">
        <v>0</v>
      </c>
    </row>
    <row r="210" spans="1:5" ht="15" customHeight="1" x14ac:dyDescent="0.15">
      <c r="A210" s="39" t="s">
        <v>217</v>
      </c>
      <c r="B210" s="70">
        <v>0</v>
      </c>
      <c r="C210" s="70">
        <v>0</v>
      </c>
      <c r="D210" s="70">
        <v>0</v>
      </c>
      <c r="E210" s="49">
        <v>5.5E-2</v>
      </c>
    </row>
    <row r="211" spans="1:5" ht="15" customHeight="1" x14ac:dyDescent="0.15">
      <c r="A211" s="39" t="s">
        <v>218</v>
      </c>
      <c r="B211" s="70">
        <v>0</v>
      </c>
      <c r="C211" s="70">
        <v>0</v>
      </c>
      <c r="D211" s="70">
        <v>0</v>
      </c>
      <c r="E211" s="70">
        <v>4.1000000000000002E-2</v>
      </c>
    </row>
    <row r="212" spans="1:5" ht="15" customHeight="1" x14ac:dyDescent="0.15">
      <c r="A212" s="39" t="s">
        <v>213</v>
      </c>
      <c r="B212" s="70">
        <v>0</v>
      </c>
      <c r="C212" s="70">
        <v>0</v>
      </c>
      <c r="D212" s="70">
        <v>4.3999999999999997E-2</v>
      </c>
      <c r="E212" s="70">
        <v>0</v>
      </c>
    </row>
    <row r="213" spans="1:5" ht="15" customHeight="1" x14ac:dyDescent="0.15">
      <c r="A213" s="39" t="s">
        <v>219</v>
      </c>
      <c r="B213" s="70">
        <v>0</v>
      </c>
      <c r="C213" s="70">
        <v>0</v>
      </c>
      <c r="D213" s="70">
        <v>0</v>
      </c>
      <c r="E213" s="49">
        <v>4.1000000000000002E-2</v>
      </c>
    </row>
    <row r="214" spans="1:5" ht="15" customHeight="1" x14ac:dyDescent="0.15">
      <c r="A214" s="39" t="s">
        <v>220</v>
      </c>
      <c r="B214" s="70">
        <v>0</v>
      </c>
      <c r="C214" s="70">
        <v>0</v>
      </c>
      <c r="D214" s="70">
        <v>0</v>
      </c>
      <c r="E214" s="70">
        <v>4.1000000000000002E-2</v>
      </c>
    </row>
    <row r="215" spans="1:5" ht="15" customHeight="1" x14ac:dyDescent="0.15">
      <c r="A215" s="39" t="s">
        <v>221</v>
      </c>
      <c r="B215" s="70">
        <v>0</v>
      </c>
      <c r="C215" s="70">
        <v>0</v>
      </c>
      <c r="D215" s="70">
        <v>0</v>
      </c>
      <c r="E215" s="70">
        <v>2.7E-2</v>
      </c>
    </row>
    <row r="216" spans="1:5" ht="15" customHeight="1" x14ac:dyDescent="0.15">
      <c r="A216" s="39" t="s">
        <v>95</v>
      </c>
      <c r="B216" s="49">
        <v>0.38400000000000001</v>
      </c>
      <c r="C216" s="49">
        <v>0.49199999999999999</v>
      </c>
      <c r="D216" s="49">
        <v>0.45600000000000002</v>
      </c>
      <c r="E216" s="49">
        <v>0.38400000000000001</v>
      </c>
    </row>
    <row r="218" spans="1:5" ht="15" customHeight="1" x14ac:dyDescent="0.15">
      <c r="B218" s="151" t="s">
        <v>223</v>
      </c>
      <c r="C218" s="152"/>
      <c r="D218" s="152"/>
      <c r="E218" s="152"/>
    </row>
    <row r="219" spans="1:5" ht="15" customHeight="1" x14ac:dyDescent="0.15">
      <c r="D219" s="153">
        <v>46023</v>
      </c>
      <c r="E219" s="153">
        <v>46054</v>
      </c>
    </row>
    <row r="220" spans="1:5" ht="15" customHeight="1" x14ac:dyDescent="0.15">
      <c r="A220" s="32" t="s">
        <v>224</v>
      </c>
      <c r="D220">
        <v>2300</v>
      </c>
      <c r="E220">
        <v>1000</v>
      </c>
    </row>
    <row r="221" spans="1:5" ht="15" customHeight="1" x14ac:dyDescent="0.15">
      <c r="A221" s="32" t="s">
        <v>225</v>
      </c>
      <c r="D221">
        <v>261</v>
      </c>
      <c r="E221">
        <v>262</v>
      </c>
    </row>
    <row r="222" spans="1:5" ht="15" customHeight="1" x14ac:dyDescent="0.15">
      <c r="A222" s="32" t="s">
        <v>226</v>
      </c>
      <c r="D222" s="26">
        <v>0.84399999999999997</v>
      </c>
      <c r="E222" s="25">
        <v>0.5</v>
      </c>
    </row>
    <row r="223" spans="1:5" ht="15" customHeight="1" x14ac:dyDescent="0.15">
      <c r="A223" s="32" t="s">
        <v>227</v>
      </c>
      <c r="D223" s="26">
        <v>0.113</v>
      </c>
      <c r="E223" s="26">
        <v>0.25800000000000001</v>
      </c>
    </row>
    <row r="224" spans="1:5" ht="15" customHeight="1" x14ac:dyDescent="0.15">
      <c r="A224" s="32" t="s">
        <v>228</v>
      </c>
      <c r="D224" s="25">
        <v>0.04</v>
      </c>
      <c r="E224" s="26">
        <v>0.214</v>
      </c>
    </row>
    <row r="225" spans="1:5" ht="15" customHeight="1" x14ac:dyDescent="0.15">
      <c r="A225" s="32" t="s">
        <v>229</v>
      </c>
      <c r="D225" s="26">
        <v>2E-3</v>
      </c>
      <c r="E225" s="26">
        <v>1.7999999999999999E-2</v>
      </c>
    </row>
    <row r="226" spans="1:5" ht="15" customHeight="1" x14ac:dyDescent="0.15">
      <c r="A226" s="32" t="s">
        <v>230</v>
      </c>
      <c r="D226" s="28">
        <v>20000</v>
      </c>
      <c r="E226" s="28">
        <v>15000</v>
      </c>
    </row>
    <row r="227" spans="1:5" ht="15" customHeight="1" x14ac:dyDescent="0.15">
      <c r="A227" s="32" t="s">
        <v>82</v>
      </c>
      <c r="D227" s="149">
        <v>291</v>
      </c>
      <c r="E227" s="149">
        <v>331</v>
      </c>
    </row>
    <row r="228" spans="1:5" ht="25" customHeight="1" x14ac:dyDescent="0.15">
      <c r="A228" s="150" t="s">
        <v>231</v>
      </c>
      <c r="D228" s="149">
        <v>30</v>
      </c>
      <c r="E228" s="149">
        <v>75</v>
      </c>
    </row>
    <row r="229" spans="1:5" ht="25" customHeight="1" x14ac:dyDescent="0.15">
      <c r="A229" s="29" t="s">
        <v>235</v>
      </c>
      <c r="D229" s="149"/>
      <c r="E229" s="149"/>
    </row>
    <row r="230" spans="1:5" ht="15" customHeight="1" x14ac:dyDescent="0.15">
      <c r="A230" s="32" t="s">
        <v>154</v>
      </c>
      <c r="D230" s="26">
        <v>0.13700000000000001</v>
      </c>
      <c r="E230" s="26">
        <v>0.56100000000000005</v>
      </c>
    </row>
    <row r="231" spans="1:5" ht="15" customHeight="1" x14ac:dyDescent="0.15">
      <c r="A231" s="32" t="s">
        <v>232</v>
      </c>
      <c r="D231" s="26">
        <v>0.86299999999999999</v>
      </c>
      <c r="E231" s="26">
        <v>0.438</v>
      </c>
    </row>
    <row r="232" spans="1:5" ht="15" customHeight="1" x14ac:dyDescent="0.15">
      <c r="A232" s="27" t="s">
        <v>233</v>
      </c>
    </row>
    <row r="233" spans="1:5" ht="15" customHeight="1" x14ac:dyDescent="0.15">
      <c r="A233" s="32" t="s">
        <v>234</v>
      </c>
      <c r="D233" s="26">
        <v>0.75600000000000001</v>
      </c>
      <c r="E233" s="26">
        <v>2.5999999999999999E-2</v>
      </c>
    </row>
    <row r="234" spans="1:5" ht="15" customHeight="1" x14ac:dyDescent="0.15">
      <c r="A234" s="32" t="s">
        <v>123</v>
      </c>
      <c r="D234" s="26">
        <v>0.16300000000000001</v>
      </c>
      <c r="E234" s="26">
        <v>0.57899999999999996</v>
      </c>
    </row>
    <row r="235" spans="1:5" ht="15" customHeight="1" x14ac:dyDescent="0.15">
      <c r="A235" s="32" t="s">
        <v>131</v>
      </c>
      <c r="D235" s="26">
        <v>5.7000000000000002E-2</v>
      </c>
      <c r="E235" s="26">
        <v>0.26400000000000001</v>
      </c>
    </row>
    <row r="236" spans="1:5" ht="15" customHeight="1" x14ac:dyDescent="0.15">
      <c r="A236" s="32" t="s">
        <v>126</v>
      </c>
      <c r="D236" s="26">
        <v>4.0000000000000001E-3</v>
      </c>
      <c r="E236" s="33">
        <v>0</v>
      </c>
    </row>
    <row r="237" spans="1:5" ht="15" customHeight="1" x14ac:dyDescent="0.15">
      <c r="A237" s="32" t="s">
        <v>236</v>
      </c>
      <c r="D237" s="33">
        <v>0</v>
      </c>
      <c r="E237" s="26">
        <v>1.4E-2</v>
      </c>
    </row>
    <row r="238" spans="1:5" ht="15" customHeight="1" x14ac:dyDescent="0.15">
      <c r="A238" s="32" t="s">
        <v>95</v>
      </c>
      <c r="D238" s="26">
        <v>2.1000000000000001E-2</v>
      </c>
      <c r="E238" s="26">
        <v>0.11799999999999999</v>
      </c>
    </row>
  </sheetData>
  <mergeCells count="17">
    <mergeCell ref="B106:E106"/>
    <mergeCell ref="B116:E116"/>
    <mergeCell ref="B143:E143"/>
    <mergeCell ref="B149:E149"/>
    <mergeCell ref="B218:E218"/>
    <mergeCell ref="B74:E74"/>
    <mergeCell ref="B78:E78"/>
    <mergeCell ref="B83:E83"/>
    <mergeCell ref="B87:E87"/>
    <mergeCell ref="B96:E96"/>
    <mergeCell ref="B101:E101"/>
    <mergeCell ref="B2:E2"/>
    <mergeCell ref="B11:E11"/>
    <mergeCell ref="B18:E18"/>
    <mergeCell ref="B39:E39"/>
    <mergeCell ref="B50:E50"/>
    <mergeCell ref="B61:E61"/>
  </mergeCell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241"/>
  <sheetViews>
    <sheetView tabSelected="1" topLeftCell="A214" zoomScale="267" zoomScaleNormal="267" workbookViewId="0">
      <selection activeCell="A221" sqref="A221:E241"/>
    </sheetView>
  </sheetViews>
  <sheetFormatPr baseColWidth="10" defaultColWidth="12.6640625" defaultRowHeight="15" customHeight="1" x14ac:dyDescent="0.15"/>
  <cols>
    <col min="1" max="1" width="26.5" customWidth="1"/>
    <col min="2" max="2" width="18.1640625" hidden="1" customWidth="1"/>
    <col min="3" max="3" width="0" hidden="1" customWidth="1"/>
  </cols>
  <sheetData>
    <row r="2" spans="1:5" ht="15" customHeight="1" x14ac:dyDescent="0.15">
      <c r="A2" s="122" t="s">
        <v>75</v>
      </c>
      <c r="B2" s="123"/>
      <c r="C2" s="123"/>
      <c r="D2" s="123"/>
      <c r="E2" s="124"/>
    </row>
    <row r="3" spans="1:5" ht="15" customHeight="1" x14ac:dyDescent="0.15">
      <c r="A3" s="125"/>
      <c r="B3" s="126">
        <v>2024</v>
      </c>
      <c r="C3" s="126">
        <v>2025</v>
      </c>
      <c r="D3" s="127" t="s">
        <v>76</v>
      </c>
      <c r="E3" s="127" t="s">
        <v>77</v>
      </c>
    </row>
    <row r="4" spans="1:5" ht="15" customHeight="1" x14ac:dyDescent="0.15">
      <c r="A4" s="78" t="s">
        <v>78</v>
      </c>
      <c r="B4" s="79">
        <v>9188</v>
      </c>
      <c r="C4" s="79">
        <v>1487644</v>
      </c>
      <c r="D4" s="80">
        <v>225296</v>
      </c>
      <c r="E4" s="80">
        <v>1666963</v>
      </c>
    </row>
    <row r="5" spans="1:5" ht="15" customHeight="1" x14ac:dyDescent="0.15">
      <c r="A5" s="81" t="s">
        <v>79</v>
      </c>
      <c r="B5" s="80">
        <f>67817+6092</f>
        <v>73909</v>
      </c>
      <c r="C5" s="80">
        <f>227464+13233</f>
        <v>240697</v>
      </c>
      <c r="D5" s="80">
        <f>67562+597</f>
        <v>68159</v>
      </c>
      <c r="E5" s="80">
        <f>425431+7599</f>
        <v>433030</v>
      </c>
    </row>
    <row r="6" spans="1:5" ht="15" customHeight="1" x14ac:dyDescent="0.15">
      <c r="A6" s="82" t="s">
        <v>80</v>
      </c>
      <c r="B6" s="83">
        <v>36700</v>
      </c>
      <c r="C6" s="83">
        <v>69864</v>
      </c>
      <c r="D6" s="80">
        <v>4692</v>
      </c>
      <c r="E6" s="80">
        <v>10181</v>
      </c>
    </row>
    <row r="7" spans="1:5" ht="15" customHeight="1" x14ac:dyDescent="0.15">
      <c r="A7" s="81" t="s">
        <v>81</v>
      </c>
      <c r="B7" s="80">
        <v>944</v>
      </c>
      <c r="C7" s="80">
        <v>2075</v>
      </c>
      <c r="D7" s="80">
        <v>434</v>
      </c>
      <c r="E7" s="80">
        <v>2133</v>
      </c>
    </row>
    <row r="8" spans="1:5" ht="15" customHeight="1" x14ac:dyDescent="0.15">
      <c r="A8" s="81" t="s">
        <v>82</v>
      </c>
      <c r="B8" s="80">
        <v>445</v>
      </c>
      <c r="C8" s="80">
        <v>2097</v>
      </c>
      <c r="D8" s="80">
        <v>212</v>
      </c>
      <c r="E8" s="80">
        <v>173</v>
      </c>
    </row>
    <row r="9" spans="1:5" ht="15" customHeight="1" x14ac:dyDescent="0.15">
      <c r="A9" s="81" t="s">
        <v>83</v>
      </c>
      <c r="B9" s="80">
        <v>669</v>
      </c>
      <c r="C9" s="80">
        <v>7994</v>
      </c>
      <c r="D9" s="80">
        <v>1434</v>
      </c>
      <c r="E9" s="80">
        <v>1732</v>
      </c>
    </row>
    <row r="10" spans="1:5" ht="15" customHeight="1" x14ac:dyDescent="0.15">
      <c r="A10" s="81" t="s">
        <v>84</v>
      </c>
      <c r="B10" s="80">
        <v>9188</v>
      </c>
      <c r="C10" s="80">
        <v>12038</v>
      </c>
      <c r="D10" s="80">
        <v>1785</v>
      </c>
      <c r="E10" s="80">
        <v>3730</v>
      </c>
    </row>
    <row r="11" spans="1:5" ht="15" customHeight="1" x14ac:dyDescent="0.15">
      <c r="A11" s="77" t="s">
        <v>85</v>
      </c>
      <c r="B11" s="84"/>
      <c r="C11" s="85"/>
      <c r="D11" s="85"/>
      <c r="E11" s="86"/>
    </row>
    <row r="12" spans="1:5" ht="15" customHeight="1" x14ac:dyDescent="0.15">
      <c r="A12" s="81" t="s">
        <v>86</v>
      </c>
      <c r="B12" s="81">
        <v>174</v>
      </c>
      <c r="C12" s="81">
        <v>64</v>
      </c>
      <c r="D12" s="81">
        <v>53</v>
      </c>
      <c r="E12" s="81">
        <v>51</v>
      </c>
    </row>
    <row r="13" spans="1:5" ht="15" customHeight="1" x14ac:dyDescent="0.15">
      <c r="A13" s="81" t="s">
        <v>87</v>
      </c>
      <c r="B13" s="81">
        <v>7</v>
      </c>
      <c r="C13" s="81">
        <v>58</v>
      </c>
      <c r="D13" s="81">
        <v>56</v>
      </c>
      <c r="E13" s="81">
        <v>54</v>
      </c>
    </row>
    <row r="14" spans="1:5" ht="15" customHeight="1" x14ac:dyDescent="0.15">
      <c r="A14" s="81" t="s">
        <v>88</v>
      </c>
      <c r="B14" s="81">
        <v>7</v>
      </c>
      <c r="C14" s="81">
        <v>44</v>
      </c>
      <c r="D14" s="81">
        <v>55</v>
      </c>
      <c r="E14" s="81">
        <v>38</v>
      </c>
    </row>
    <row r="15" spans="1:5" ht="15" customHeight="1" x14ac:dyDescent="0.15">
      <c r="A15" s="81" t="s">
        <v>89</v>
      </c>
      <c r="B15" s="81">
        <v>5</v>
      </c>
      <c r="C15" s="81">
        <v>34</v>
      </c>
      <c r="D15" s="81">
        <v>28</v>
      </c>
      <c r="E15" s="81">
        <v>15</v>
      </c>
    </row>
    <row r="16" spans="1:5" ht="15" customHeight="1" x14ac:dyDescent="0.15">
      <c r="A16" s="81" t="s">
        <v>90</v>
      </c>
      <c r="B16" s="81">
        <v>0</v>
      </c>
      <c r="C16" s="81">
        <v>0</v>
      </c>
      <c r="D16" s="81">
        <v>0</v>
      </c>
      <c r="E16" s="81">
        <v>87</v>
      </c>
    </row>
    <row r="17" spans="1:5" ht="15" customHeight="1" x14ac:dyDescent="0.15">
      <c r="A17" s="77" t="s">
        <v>91</v>
      </c>
      <c r="B17" s="81">
        <v>0</v>
      </c>
      <c r="C17" s="81">
        <v>0</v>
      </c>
      <c r="D17" s="81">
        <v>0</v>
      </c>
      <c r="E17" s="81">
        <v>41</v>
      </c>
    </row>
    <row r="18" spans="1:5" ht="15" customHeight="1" x14ac:dyDescent="0.15">
      <c r="A18" s="87" t="s">
        <v>92</v>
      </c>
      <c r="B18" s="88"/>
      <c r="C18" s="89"/>
      <c r="D18" s="89"/>
      <c r="E18" s="90"/>
    </row>
    <row r="19" spans="1:5" ht="15" customHeight="1" x14ac:dyDescent="0.15">
      <c r="A19" s="81" t="s">
        <v>86</v>
      </c>
      <c r="B19" s="76"/>
      <c r="C19" s="81">
        <v>659881</v>
      </c>
      <c r="D19" s="81">
        <v>132387</v>
      </c>
      <c r="E19" s="81">
        <v>940525</v>
      </c>
    </row>
    <row r="20" spans="1:5" ht="15" customHeight="1" x14ac:dyDescent="0.15">
      <c r="A20" s="81" t="s">
        <v>87</v>
      </c>
      <c r="B20" s="76"/>
      <c r="C20" s="81">
        <v>651948</v>
      </c>
      <c r="D20" s="81">
        <v>74142</v>
      </c>
      <c r="E20" s="81">
        <v>41021</v>
      </c>
    </row>
    <row r="21" spans="1:5" ht="15" customHeight="1" x14ac:dyDescent="0.15">
      <c r="A21" s="81" t="s">
        <v>93</v>
      </c>
      <c r="B21" s="76"/>
      <c r="C21" s="81">
        <v>70917</v>
      </c>
      <c r="D21" s="81">
        <v>12348</v>
      </c>
      <c r="E21" s="81">
        <v>178575</v>
      </c>
    </row>
    <row r="22" spans="1:5" ht="15" customHeight="1" x14ac:dyDescent="0.15">
      <c r="A22" s="81" t="s">
        <v>90</v>
      </c>
      <c r="B22" s="76"/>
      <c r="C22" s="81">
        <v>54544</v>
      </c>
      <c r="D22" s="81">
        <v>3372</v>
      </c>
      <c r="E22" s="81">
        <v>4210</v>
      </c>
    </row>
    <row r="23" spans="1:5" ht="15" customHeight="1" x14ac:dyDescent="0.15">
      <c r="A23" s="81" t="s">
        <v>94</v>
      </c>
      <c r="B23" s="76"/>
      <c r="C23" s="81">
        <v>33332</v>
      </c>
      <c r="D23" s="81">
        <v>1009</v>
      </c>
      <c r="E23" s="81">
        <v>616</v>
      </c>
    </row>
    <row r="24" spans="1:5" ht="15" customHeight="1" x14ac:dyDescent="0.15">
      <c r="A24" s="81" t="s">
        <v>89</v>
      </c>
      <c r="B24" s="76"/>
      <c r="C24" s="81">
        <v>15698</v>
      </c>
      <c r="D24" s="81">
        <v>1415</v>
      </c>
      <c r="E24" s="81">
        <v>1388</v>
      </c>
    </row>
    <row r="25" spans="1:5" ht="15" customHeight="1" x14ac:dyDescent="0.15">
      <c r="A25" s="81" t="s">
        <v>95</v>
      </c>
      <c r="B25" s="76"/>
      <c r="C25" s="81">
        <v>907</v>
      </c>
      <c r="D25" s="81">
        <v>64</v>
      </c>
      <c r="E25" s="81">
        <v>40</v>
      </c>
    </row>
    <row r="26" spans="1:5" ht="15" customHeight="1" x14ac:dyDescent="0.15">
      <c r="A26" s="81" t="s">
        <v>96</v>
      </c>
      <c r="B26" s="76"/>
      <c r="C26" s="81">
        <v>409</v>
      </c>
      <c r="D26" s="81">
        <v>559</v>
      </c>
      <c r="E26" s="81">
        <v>588</v>
      </c>
    </row>
    <row r="27" spans="1:5" ht="15" customHeight="1" x14ac:dyDescent="0.15">
      <c r="A27" s="81" t="s">
        <v>97</v>
      </c>
      <c r="B27" s="76"/>
      <c r="C27" s="81">
        <v>8</v>
      </c>
      <c r="D27" s="81">
        <v>0</v>
      </c>
      <c r="E27" s="81">
        <v>0</v>
      </c>
    </row>
    <row r="28" spans="1:5" ht="15" customHeight="1" x14ac:dyDescent="0.15">
      <c r="A28" s="82" t="s">
        <v>98</v>
      </c>
      <c r="B28" s="91"/>
      <c r="C28" s="91"/>
      <c r="D28" s="91"/>
      <c r="E28" s="91"/>
    </row>
    <row r="29" spans="1:5" ht="15" customHeight="1" x14ac:dyDescent="0.15">
      <c r="A29" s="81" t="s">
        <v>86</v>
      </c>
      <c r="B29" s="81">
        <v>27832</v>
      </c>
      <c r="C29" s="81">
        <v>33347</v>
      </c>
      <c r="D29" s="81">
        <v>2057</v>
      </c>
      <c r="E29" s="81">
        <v>7043</v>
      </c>
    </row>
    <row r="30" spans="1:5" ht="15" customHeight="1" x14ac:dyDescent="0.15">
      <c r="A30" s="81" t="s">
        <v>94</v>
      </c>
      <c r="B30" s="81">
        <v>6302</v>
      </c>
      <c r="C30" s="81">
        <v>5792</v>
      </c>
      <c r="D30" s="81">
        <v>5</v>
      </c>
      <c r="E30" s="81">
        <v>2</v>
      </c>
    </row>
    <row r="31" spans="1:5" ht="15" customHeight="1" x14ac:dyDescent="0.15">
      <c r="A31" s="81" t="s">
        <v>87</v>
      </c>
      <c r="B31" s="81">
        <v>1717</v>
      </c>
      <c r="C31" s="81">
        <v>23418</v>
      </c>
      <c r="D31" s="81">
        <v>2122</v>
      </c>
      <c r="E31" s="81">
        <v>1948</v>
      </c>
    </row>
    <row r="32" spans="1:5" ht="15" customHeight="1" x14ac:dyDescent="0.15">
      <c r="A32" s="81" t="s">
        <v>90</v>
      </c>
      <c r="B32" s="81">
        <v>415</v>
      </c>
      <c r="C32" s="81">
        <v>1526</v>
      </c>
      <c r="D32" s="81">
        <v>103</v>
      </c>
      <c r="E32" s="81">
        <v>68</v>
      </c>
    </row>
    <row r="33" spans="1:5" ht="15" customHeight="1" x14ac:dyDescent="0.15">
      <c r="A33" s="81" t="s">
        <v>93</v>
      </c>
      <c r="B33" s="81">
        <v>330</v>
      </c>
      <c r="C33" s="81">
        <v>4677</v>
      </c>
      <c r="D33" s="81">
        <v>294</v>
      </c>
      <c r="E33" s="81">
        <v>1000</v>
      </c>
    </row>
    <row r="34" spans="1:5" ht="15" customHeight="1" x14ac:dyDescent="0.15">
      <c r="A34" s="81" t="s">
        <v>89</v>
      </c>
      <c r="B34" s="81">
        <v>93</v>
      </c>
      <c r="C34" s="81">
        <v>1057</v>
      </c>
      <c r="D34" s="81">
        <v>97</v>
      </c>
      <c r="E34" s="81">
        <v>86</v>
      </c>
    </row>
    <row r="35" spans="1:5" ht="15" customHeight="1" x14ac:dyDescent="0.15">
      <c r="A35" s="81" t="s">
        <v>95</v>
      </c>
      <c r="B35" s="81">
        <v>11</v>
      </c>
      <c r="C35" s="81">
        <v>6</v>
      </c>
      <c r="D35" s="81">
        <v>1</v>
      </c>
      <c r="E35" s="81">
        <v>3</v>
      </c>
    </row>
    <row r="36" spans="1:5" ht="15" customHeight="1" x14ac:dyDescent="0.15">
      <c r="A36" s="81" t="s">
        <v>99</v>
      </c>
      <c r="B36" s="81"/>
      <c r="C36" s="81">
        <v>40</v>
      </c>
      <c r="D36" s="81">
        <v>13</v>
      </c>
      <c r="E36" s="81">
        <v>32</v>
      </c>
    </row>
    <row r="37" spans="1:5" ht="15" customHeight="1" x14ac:dyDescent="0.15">
      <c r="A37" s="81" t="s">
        <v>100</v>
      </c>
      <c r="B37" s="81"/>
      <c r="C37" s="81">
        <v>1</v>
      </c>
      <c r="D37" s="81">
        <v>0</v>
      </c>
      <c r="E37" s="81">
        <v>0</v>
      </c>
    </row>
    <row r="38" spans="1:5" ht="15" customHeight="1" x14ac:dyDescent="0.15">
      <c r="A38" s="81" t="s">
        <v>101</v>
      </c>
      <c r="B38" s="76"/>
      <c r="C38" s="76"/>
      <c r="D38" s="76"/>
      <c r="E38" s="81">
        <v>24101</v>
      </c>
    </row>
    <row r="39" spans="1:5" ht="15" customHeight="1" x14ac:dyDescent="0.15">
      <c r="A39" s="92" t="s">
        <v>102</v>
      </c>
      <c r="B39" s="84"/>
      <c r="C39" s="85"/>
      <c r="D39" s="85"/>
      <c r="E39" s="86"/>
    </row>
    <row r="40" spans="1:5" ht="15" customHeight="1" x14ac:dyDescent="0.15">
      <c r="A40" s="81" t="s">
        <v>103</v>
      </c>
      <c r="B40" s="76"/>
      <c r="C40" s="76"/>
      <c r="D40" s="76"/>
      <c r="E40" s="93">
        <f>2.5%+2%</f>
        <v>4.4999999999999998E-2</v>
      </c>
    </row>
    <row r="41" spans="1:5" ht="15" customHeight="1" x14ac:dyDescent="0.15">
      <c r="A41" s="94" t="s">
        <v>104</v>
      </c>
      <c r="B41" s="76"/>
      <c r="C41" s="76"/>
      <c r="D41" s="76"/>
      <c r="E41" s="95">
        <f>13.6%+6.4%</f>
        <v>0.2</v>
      </c>
    </row>
    <row r="42" spans="1:5" ht="15" customHeight="1" x14ac:dyDescent="0.15">
      <c r="A42" s="94" t="s">
        <v>105</v>
      </c>
      <c r="B42" s="76"/>
      <c r="C42" s="76"/>
      <c r="D42" s="76"/>
      <c r="E42" s="95">
        <f>16.1%+6.9%</f>
        <v>0.23</v>
      </c>
    </row>
    <row r="43" spans="1:5" ht="15" customHeight="1" x14ac:dyDescent="0.15">
      <c r="A43" s="94" t="s">
        <v>106</v>
      </c>
      <c r="B43" s="76"/>
      <c r="C43" s="76"/>
      <c r="D43" s="76"/>
      <c r="E43" s="95">
        <f>13.1%+6.8%</f>
        <v>0.19900000000000001</v>
      </c>
    </row>
    <row r="44" spans="1:5" ht="15" customHeight="1" x14ac:dyDescent="0.15">
      <c r="A44" s="94" t="s">
        <v>107</v>
      </c>
      <c r="B44" s="76"/>
      <c r="C44" s="76"/>
      <c r="D44" s="76"/>
      <c r="E44" s="95">
        <f>10.4%+6.2%</f>
        <v>0.16600000000000001</v>
      </c>
    </row>
    <row r="45" spans="1:5" ht="15" customHeight="1" x14ac:dyDescent="0.15">
      <c r="A45" s="94" t="s">
        <v>108</v>
      </c>
      <c r="B45" s="76"/>
      <c r="C45" s="76"/>
      <c r="D45" s="76"/>
      <c r="E45" s="95">
        <f>9.5%+6.5%</f>
        <v>0.16</v>
      </c>
    </row>
    <row r="46" spans="1:5" ht="15" customHeight="1" x14ac:dyDescent="0.15">
      <c r="A46" s="76"/>
      <c r="B46" s="76"/>
      <c r="C46" s="76"/>
      <c r="D46" s="76"/>
      <c r="E46" s="95"/>
    </row>
    <row r="47" spans="1:5" ht="15" customHeight="1" x14ac:dyDescent="0.15">
      <c r="A47" s="94" t="s">
        <v>109</v>
      </c>
      <c r="B47" s="76"/>
      <c r="C47" s="76"/>
      <c r="D47" s="76"/>
      <c r="E47" s="96">
        <v>0.65200000000000002</v>
      </c>
    </row>
    <row r="48" spans="1:5" ht="15" customHeight="1" x14ac:dyDescent="0.15">
      <c r="A48" s="94" t="s">
        <v>110</v>
      </c>
      <c r="B48" s="76"/>
      <c r="C48" s="76"/>
      <c r="D48" s="76"/>
      <c r="E48" s="96">
        <v>0.34799999999999998</v>
      </c>
    </row>
    <row r="49" spans="1:5" ht="15" customHeight="1" x14ac:dyDescent="0.15">
      <c r="A49" s="76"/>
      <c r="B49" s="76"/>
      <c r="C49" s="76"/>
      <c r="D49" s="76"/>
      <c r="E49" s="76"/>
    </row>
    <row r="50" spans="1:5" ht="15" customHeight="1" x14ac:dyDescent="0.15">
      <c r="A50" s="97" t="s">
        <v>111</v>
      </c>
      <c r="B50" s="84"/>
      <c r="C50" s="85"/>
      <c r="D50" s="85"/>
      <c r="E50" s="86"/>
    </row>
    <row r="51" spans="1:5" ht="15" customHeight="1" x14ac:dyDescent="0.15">
      <c r="A51" s="76" t="s">
        <v>112</v>
      </c>
      <c r="B51" s="76"/>
      <c r="C51" s="76"/>
      <c r="D51" s="76"/>
      <c r="E51" s="98">
        <v>0.13800000000000001</v>
      </c>
    </row>
    <row r="52" spans="1:5" ht="15" customHeight="1" x14ac:dyDescent="0.15">
      <c r="A52" s="99" t="s">
        <v>113</v>
      </c>
      <c r="B52" s="76"/>
      <c r="C52" s="76"/>
      <c r="D52" s="76"/>
      <c r="E52" s="98">
        <v>3.4000000000000002E-2</v>
      </c>
    </row>
    <row r="53" spans="1:5" ht="15" customHeight="1" x14ac:dyDescent="0.15">
      <c r="A53" s="76" t="s">
        <v>114</v>
      </c>
      <c r="B53" s="76"/>
      <c r="C53" s="76"/>
      <c r="D53" s="76"/>
      <c r="E53" s="98">
        <v>3.4000000000000002E-2</v>
      </c>
    </row>
    <row r="54" spans="1:5" ht="15" customHeight="1" x14ac:dyDescent="0.15">
      <c r="A54" s="99" t="s">
        <v>115</v>
      </c>
      <c r="B54" s="76"/>
      <c r="C54" s="76"/>
      <c r="D54" s="76"/>
      <c r="E54" s="98">
        <v>1.7999999999999999E-2</v>
      </c>
    </row>
    <row r="55" spans="1:5" ht="15" customHeight="1" x14ac:dyDescent="0.15">
      <c r="A55" s="76" t="s">
        <v>116</v>
      </c>
      <c r="B55" s="76"/>
      <c r="C55" s="76"/>
      <c r="D55" s="76"/>
      <c r="E55" s="98">
        <v>1.4E-2</v>
      </c>
    </row>
    <row r="56" spans="1:5" ht="15" customHeight="1" x14ac:dyDescent="0.15">
      <c r="A56" s="76" t="s">
        <v>117</v>
      </c>
      <c r="B56" s="76"/>
      <c r="C56" s="76"/>
      <c r="D56" s="76"/>
      <c r="E56" s="98">
        <v>1.2E-2</v>
      </c>
    </row>
    <row r="57" spans="1:5" ht="15" customHeight="1" x14ac:dyDescent="0.15">
      <c r="A57" s="76" t="s">
        <v>118</v>
      </c>
      <c r="B57" s="76"/>
      <c r="C57" s="76"/>
      <c r="D57" s="76"/>
      <c r="E57" s="98">
        <v>1.0999999999999999E-2</v>
      </c>
    </row>
    <row r="58" spans="1:5" ht="15" customHeight="1" x14ac:dyDescent="0.15">
      <c r="A58" s="76" t="s">
        <v>119</v>
      </c>
      <c r="B58" s="76"/>
      <c r="C58" s="76"/>
      <c r="D58" s="76"/>
      <c r="E58" s="98">
        <v>8.9999999999999993E-3</v>
      </c>
    </row>
    <row r="59" spans="1:5" ht="15" customHeight="1" x14ac:dyDescent="0.15">
      <c r="A59" s="99" t="s">
        <v>120</v>
      </c>
      <c r="B59" s="76"/>
      <c r="C59" s="76"/>
      <c r="D59" s="76"/>
      <c r="E59" s="98">
        <v>8.9999999999999993E-3</v>
      </c>
    </row>
    <row r="60" spans="1:5" ht="15" customHeight="1" x14ac:dyDescent="0.15">
      <c r="A60" s="76" t="s">
        <v>121</v>
      </c>
      <c r="B60" s="76"/>
      <c r="C60" s="76"/>
      <c r="D60" s="76"/>
      <c r="E60" s="98">
        <v>8.9999999999999993E-3</v>
      </c>
    </row>
    <row r="61" spans="1:5" ht="15" customHeight="1" x14ac:dyDescent="0.15">
      <c r="A61" s="100" t="s">
        <v>122</v>
      </c>
      <c r="B61" s="84"/>
      <c r="C61" s="85"/>
      <c r="D61" s="85"/>
      <c r="E61" s="86"/>
    </row>
    <row r="62" spans="1:5" ht="15" customHeight="1" x14ac:dyDescent="0.15">
      <c r="A62" s="76" t="s">
        <v>123</v>
      </c>
      <c r="B62" s="76"/>
      <c r="C62" s="76"/>
      <c r="D62" s="76"/>
      <c r="E62" s="98">
        <v>0.60299999999999998</v>
      </c>
    </row>
    <row r="63" spans="1:5" ht="15" customHeight="1" x14ac:dyDescent="0.15">
      <c r="A63" s="76" t="s">
        <v>124</v>
      </c>
      <c r="B63" s="76"/>
      <c r="C63" s="76"/>
      <c r="D63" s="76"/>
      <c r="E63" s="98">
        <v>0.107</v>
      </c>
    </row>
    <row r="64" spans="1:5" ht="15" customHeight="1" x14ac:dyDescent="0.15">
      <c r="A64" s="76" t="s">
        <v>125</v>
      </c>
      <c r="B64" s="76"/>
      <c r="C64" s="76"/>
      <c r="D64" s="76"/>
      <c r="E64" s="98">
        <v>6.7000000000000004E-2</v>
      </c>
    </row>
    <row r="65" spans="1:7" ht="15" customHeight="1" x14ac:dyDescent="0.15">
      <c r="A65" s="76" t="s">
        <v>126</v>
      </c>
      <c r="B65" s="76"/>
      <c r="C65" s="76"/>
      <c r="D65" s="76"/>
      <c r="E65" s="98">
        <v>2.5999999999999999E-2</v>
      </c>
    </row>
    <row r="66" spans="1:7" ht="15" customHeight="1" x14ac:dyDescent="0.15">
      <c r="A66" s="76" t="s">
        <v>127</v>
      </c>
      <c r="B66" s="76"/>
      <c r="C66" s="76"/>
      <c r="D66" s="76"/>
      <c r="E66" s="101">
        <v>2.5000000000000001E-2</v>
      </c>
    </row>
    <row r="67" spans="1:7" ht="15" customHeight="1" x14ac:dyDescent="0.15">
      <c r="A67" s="99" t="s">
        <v>128</v>
      </c>
      <c r="B67" s="76"/>
      <c r="C67" s="76"/>
      <c r="D67" s="76"/>
      <c r="E67" s="101">
        <v>0.02</v>
      </c>
    </row>
    <row r="68" spans="1:7" ht="15" customHeight="1" x14ac:dyDescent="0.15">
      <c r="A68" s="99" t="s">
        <v>129</v>
      </c>
      <c r="B68" s="76"/>
      <c r="C68" s="76"/>
      <c r="D68" s="76"/>
      <c r="E68" s="101">
        <v>0.02</v>
      </c>
    </row>
    <row r="69" spans="1:7" ht="15" customHeight="1" x14ac:dyDescent="0.15">
      <c r="A69" s="99" t="s">
        <v>130</v>
      </c>
      <c r="B69" s="76"/>
      <c r="C69" s="76"/>
      <c r="D69" s="76"/>
      <c r="E69" s="98">
        <v>1.9E-2</v>
      </c>
    </row>
    <row r="70" spans="1:7" ht="15" customHeight="1" x14ac:dyDescent="0.15">
      <c r="A70" s="99" t="s">
        <v>131</v>
      </c>
      <c r="B70" s="76"/>
      <c r="C70" s="76"/>
      <c r="D70" s="76"/>
      <c r="E70" s="98">
        <v>1.4E-2</v>
      </c>
    </row>
    <row r="71" spans="1:7" ht="15" customHeight="1" x14ac:dyDescent="0.15">
      <c r="A71" s="99" t="s">
        <v>132</v>
      </c>
      <c r="B71" s="76"/>
      <c r="C71" s="76"/>
      <c r="D71" s="76"/>
      <c r="E71" s="98">
        <v>1.4E-2</v>
      </c>
    </row>
    <row r="74" spans="1:7" ht="15" customHeight="1" x14ac:dyDescent="0.15">
      <c r="A74" s="119" t="s">
        <v>133</v>
      </c>
      <c r="B74" s="120"/>
      <c r="C74" s="120"/>
      <c r="D74" s="120"/>
      <c r="E74" s="121"/>
    </row>
    <row r="75" spans="1:7" ht="15" customHeight="1" x14ac:dyDescent="0.15">
      <c r="A75" s="129" t="s">
        <v>222</v>
      </c>
      <c r="B75" s="74"/>
      <c r="C75" s="75"/>
      <c r="D75" s="128">
        <v>46023</v>
      </c>
      <c r="E75" s="128">
        <v>46054</v>
      </c>
    </row>
    <row r="76" spans="1:7" ht="15" customHeight="1" x14ac:dyDescent="0.15">
      <c r="A76" s="103" t="s">
        <v>92</v>
      </c>
      <c r="B76" s="102">
        <v>50600</v>
      </c>
      <c r="C76" s="102">
        <v>155000</v>
      </c>
      <c r="D76" s="102">
        <v>1000</v>
      </c>
      <c r="E76" s="102">
        <v>4300</v>
      </c>
    </row>
    <row r="77" spans="1:7" ht="15" customHeight="1" x14ac:dyDescent="0.15">
      <c r="A77" s="103" t="s">
        <v>134</v>
      </c>
      <c r="B77" s="102">
        <v>29</v>
      </c>
      <c r="C77" s="102">
        <v>32</v>
      </c>
      <c r="D77" s="102">
        <v>18.3</v>
      </c>
      <c r="E77" s="102">
        <v>30.3</v>
      </c>
      <c r="G77" s="32"/>
    </row>
    <row r="78" spans="1:7" ht="15" customHeight="1" x14ac:dyDescent="0.15">
      <c r="A78" s="103" t="s">
        <v>135</v>
      </c>
      <c r="B78" s="102">
        <v>280</v>
      </c>
      <c r="C78" s="102">
        <v>529</v>
      </c>
      <c r="D78" s="102">
        <v>5</v>
      </c>
      <c r="E78" s="102">
        <v>6</v>
      </c>
    </row>
    <row r="79" spans="1:7" ht="15" customHeight="1" x14ac:dyDescent="0.15">
      <c r="A79" s="104" t="s">
        <v>147</v>
      </c>
      <c r="B79" s="105"/>
      <c r="C79" s="106"/>
      <c r="D79" s="106"/>
      <c r="E79" s="107"/>
    </row>
    <row r="80" spans="1:7" ht="15" customHeight="1" x14ac:dyDescent="0.15">
      <c r="A80" s="104" t="s">
        <v>92</v>
      </c>
      <c r="B80" s="102"/>
      <c r="C80" s="102"/>
      <c r="D80" s="102"/>
      <c r="E80" s="102"/>
    </row>
    <row r="81" spans="1:5" ht="15" customHeight="1" x14ac:dyDescent="0.15">
      <c r="A81" s="103" t="s">
        <v>138</v>
      </c>
      <c r="B81" s="108">
        <v>49487</v>
      </c>
      <c r="C81" s="102">
        <v>60617</v>
      </c>
      <c r="D81" s="102">
        <v>430</v>
      </c>
      <c r="E81" s="102">
        <v>429</v>
      </c>
    </row>
    <row r="82" spans="1:5" ht="15" customHeight="1" x14ac:dyDescent="0.15">
      <c r="A82" s="103" t="s">
        <v>136</v>
      </c>
      <c r="B82" s="102">
        <v>967</v>
      </c>
      <c r="C82" s="102">
        <v>18935</v>
      </c>
      <c r="D82" s="102">
        <v>339</v>
      </c>
      <c r="E82" s="102">
        <v>488</v>
      </c>
    </row>
    <row r="83" spans="1:5" ht="15" customHeight="1" x14ac:dyDescent="0.15">
      <c r="A83" s="102" t="s">
        <v>137</v>
      </c>
      <c r="B83" s="102">
        <v>97</v>
      </c>
      <c r="C83" s="102">
        <v>75497</v>
      </c>
      <c r="D83" s="102">
        <v>247</v>
      </c>
      <c r="E83" s="102">
        <v>3407</v>
      </c>
    </row>
    <row r="84" spans="1:5" ht="15" customHeight="1" x14ac:dyDescent="0.15">
      <c r="A84" s="104" t="s">
        <v>85</v>
      </c>
      <c r="B84" s="105"/>
      <c r="C84" s="106"/>
      <c r="D84" s="106"/>
      <c r="E84" s="107"/>
    </row>
    <row r="85" spans="1:5" ht="15" customHeight="1" x14ac:dyDescent="0.15">
      <c r="A85" s="103" t="s">
        <v>139</v>
      </c>
      <c r="B85" s="102">
        <v>624</v>
      </c>
      <c r="C85" s="102">
        <v>608</v>
      </c>
      <c r="D85" s="102">
        <v>0</v>
      </c>
      <c r="E85" s="102">
        <v>0</v>
      </c>
    </row>
    <row r="86" spans="1:5" ht="15" customHeight="1" x14ac:dyDescent="0.15">
      <c r="A86" s="103" t="s">
        <v>136</v>
      </c>
      <c r="B86" s="102">
        <v>33</v>
      </c>
      <c r="C86" s="102">
        <v>341</v>
      </c>
      <c r="D86" s="102">
        <v>0</v>
      </c>
      <c r="E86" s="102">
        <v>17</v>
      </c>
    </row>
    <row r="87" spans="1:5" ht="15" customHeight="1" x14ac:dyDescent="0.15">
      <c r="A87" s="103" t="s">
        <v>137</v>
      </c>
      <c r="B87" s="102">
        <v>1</v>
      </c>
      <c r="C87" s="102">
        <v>275</v>
      </c>
      <c r="D87" s="102">
        <v>0</v>
      </c>
      <c r="E87" s="102">
        <v>3</v>
      </c>
    </row>
    <row r="88" spans="1:5" ht="15" customHeight="1" x14ac:dyDescent="0.15">
      <c r="A88" s="104" t="s">
        <v>140</v>
      </c>
      <c r="B88" s="105"/>
      <c r="C88" s="106"/>
      <c r="D88" s="106"/>
      <c r="E88" s="107"/>
    </row>
    <row r="89" spans="1:5" ht="15" customHeight="1" x14ac:dyDescent="0.15">
      <c r="A89" s="103" t="s">
        <v>141</v>
      </c>
      <c r="B89" s="109">
        <v>0.60599999999999998</v>
      </c>
      <c r="C89" s="109">
        <v>0.316</v>
      </c>
      <c r="D89" s="109">
        <v>0.03</v>
      </c>
      <c r="E89" s="109">
        <v>2.8000000000000001E-2</v>
      </c>
    </row>
    <row r="90" spans="1:5" ht="15" customHeight="1" x14ac:dyDescent="0.15">
      <c r="A90" s="103" t="s">
        <v>142</v>
      </c>
      <c r="B90" s="109">
        <v>0.255</v>
      </c>
      <c r="C90" s="110">
        <v>0</v>
      </c>
      <c r="D90" s="109">
        <v>2.5000000000000001E-2</v>
      </c>
      <c r="E90" s="109">
        <v>2.1000000000000001E-2</v>
      </c>
    </row>
    <row r="91" spans="1:5" ht="15" customHeight="1" x14ac:dyDescent="0.15">
      <c r="A91" s="103" t="s">
        <v>177</v>
      </c>
      <c r="B91" s="111">
        <v>0</v>
      </c>
      <c r="C91" s="111">
        <v>0.38300000000000001</v>
      </c>
      <c r="D91" s="109">
        <v>6.3E-2</v>
      </c>
      <c r="E91" s="112">
        <v>0.75</v>
      </c>
    </row>
    <row r="92" spans="1:5" ht="15" customHeight="1" x14ac:dyDescent="0.15">
      <c r="A92" s="103" t="s">
        <v>178</v>
      </c>
      <c r="B92" s="111">
        <v>0</v>
      </c>
      <c r="C92" s="111">
        <v>0.13</v>
      </c>
      <c r="D92" s="112">
        <v>0</v>
      </c>
      <c r="E92" s="112">
        <v>0</v>
      </c>
    </row>
    <row r="93" spans="1:5" ht="15" customHeight="1" x14ac:dyDescent="0.15">
      <c r="A93" s="103" t="s">
        <v>143</v>
      </c>
      <c r="B93" s="109">
        <v>6.3E-2</v>
      </c>
      <c r="C93" s="109">
        <v>6.5000000000000002E-2</v>
      </c>
      <c r="D93" s="109">
        <v>0.57399999999999995</v>
      </c>
      <c r="E93" s="109">
        <v>0.109</v>
      </c>
    </row>
    <row r="94" spans="1:5" ht="15" customHeight="1" x14ac:dyDescent="0.15">
      <c r="A94" s="103" t="s">
        <v>144</v>
      </c>
      <c r="B94" s="109">
        <v>5.0999999999999997E-2</v>
      </c>
      <c r="C94" s="109">
        <v>4.5999999999999999E-2</v>
      </c>
      <c r="D94" s="109">
        <v>0.27100000000000002</v>
      </c>
      <c r="E94" s="109">
        <v>6.8000000000000005E-2</v>
      </c>
    </row>
    <row r="95" spans="1:5" ht="15" customHeight="1" x14ac:dyDescent="0.15">
      <c r="A95" s="103" t="s">
        <v>145</v>
      </c>
      <c r="B95" s="109">
        <v>8.9999999999999993E-3</v>
      </c>
      <c r="C95" s="112">
        <v>0</v>
      </c>
      <c r="D95" s="112">
        <v>0</v>
      </c>
      <c r="E95" s="112">
        <v>0</v>
      </c>
    </row>
    <row r="96" spans="1:5" ht="15" customHeight="1" x14ac:dyDescent="0.15">
      <c r="A96" s="103" t="s">
        <v>146</v>
      </c>
      <c r="B96" s="109">
        <v>1.4999999999999999E-2</v>
      </c>
      <c r="C96" s="110">
        <v>0.06</v>
      </c>
      <c r="D96" s="109">
        <v>3.7999999999999999E-2</v>
      </c>
      <c r="E96" s="109">
        <v>2.4E-2</v>
      </c>
    </row>
    <row r="97" spans="1:5" ht="15" customHeight="1" x14ac:dyDescent="0.15">
      <c r="A97" s="104" t="s">
        <v>148</v>
      </c>
      <c r="B97" s="105"/>
      <c r="C97" s="106"/>
      <c r="D97" s="106"/>
      <c r="E97" s="107"/>
    </row>
    <row r="98" spans="1:5" ht="15" customHeight="1" x14ac:dyDescent="0.15">
      <c r="A98" s="103" t="s">
        <v>149</v>
      </c>
      <c r="B98" s="113">
        <v>11100</v>
      </c>
      <c r="C98" s="102">
        <v>4900</v>
      </c>
      <c r="D98" s="102">
        <v>702</v>
      </c>
      <c r="E98" s="102">
        <v>0</v>
      </c>
    </row>
    <row r="99" spans="1:5" ht="25" customHeight="1" x14ac:dyDescent="0.15">
      <c r="A99" s="114" t="s">
        <v>150</v>
      </c>
      <c r="B99" s="102"/>
      <c r="C99" s="102"/>
      <c r="D99" s="102"/>
      <c r="E99" s="102"/>
    </row>
    <row r="100" spans="1:5" ht="15" customHeight="1" x14ac:dyDescent="0.15">
      <c r="A100" s="103" t="s">
        <v>151</v>
      </c>
      <c r="B100" s="112">
        <v>0.99</v>
      </c>
      <c r="C100" s="109">
        <v>0.98299999999999998</v>
      </c>
      <c r="D100" s="109">
        <v>0.995</v>
      </c>
      <c r="E100" s="109">
        <v>0.99199999999999999</v>
      </c>
    </row>
    <row r="101" spans="1:5" ht="15" customHeight="1" x14ac:dyDescent="0.15">
      <c r="A101" s="103" t="s">
        <v>152</v>
      </c>
      <c r="B101" s="112">
        <v>0.01</v>
      </c>
      <c r="C101" s="109">
        <v>1.7000000000000001E-2</v>
      </c>
      <c r="D101" s="109">
        <v>5.0000000000000001E-3</v>
      </c>
      <c r="E101" s="109">
        <v>8.0000000000000002E-3</v>
      </c>
    </row>
    <row r="102" spans="1:5" ht="15" customHeight="1" x14ac:dyDescent="0.15">
      <c r="A102" s="104" t="s">
        <v>153</v>
      </c>
      <c r="B102" s="105"/>
      <c r="C102" s="106"/>
      <c r="D102" s="106"/>
      <c r="E102" s="107"/>
    </row>
    <row r="103" spans="1:5" ht="15" customHeight="1" x14ac:dyDescent="0.15">
      <c r="A103" s="103" t="s">
        <v>154</v>
      </c>
      <c r="B103" s="109">
        <v>0.59799999999999998</v>
      </c>
      <c r="C103" s="109">
        <v>0.70399999999999996</v>
      </c>
      <c r="D103" s="109">
        <v>0.67500000000000004</v>
      </c>
      <c r="E103" s="109">
        <v>0.72199999999999998</v>
      </c>
    </row>
    <row r="104" spans="1:5" ht="15" customHeight="1" x14ac:dyDescent="0.15">
      <c r="A104" s="103" t="s">
        <v>155</v>
      </c>
      <c r="B104" s="109">
        <v>0.25900000000000001</v>
      </c>
      <c r="C104" s="109">
        <v>0.153</v>
      </c>
      <c r="D104" s="112">
        <v>0.09</v>
      </c>
      <c r="E104" s="109">
        <v>8.4000000000000005E-2</v>
      </c>
    </row>
    <row r="105" spans="1:5" ht="15" customHeight="1" x14ac:dyDescent="0.15">
      <c r="A105" s="103" t="s">
        <v>156</v>
      </c>
      <c r="B105" s="109">
        <v>0.13300000000000001</v>
      </c>
      <c r="C105" s="109">
        <v>0.13200000000000001</v>
      </c>
      <c r="D105" s="109">
        <v>0.20399999999999999</v>
      </c>
      <c r="E105" s="109">
        <v>0.187</v>
      </c>
    </row>
    <row r="106" spans="1:5" ht="15" customHeight="1" x14ac:dyDescent="0.15">
      <c r="A106" s="103" t="s">
        <v>157</v>
      </c>
      <c r="B106" s="109">
        <v>8.9999999999999993E-3</v>
      </c>
      <c r="C106" s="109">
        <v>0.01</v>
      </c>
      <c r="D106" s="112">
        <v>0.03</v>
      </c>
      <c r="E106" s="109">
        <v>7.0000000000000001E-3</v>
      </c>
    </row>
    <row r="107" spans="1:5" ht="15" customHeight="1" x14ac:dyDescent="0.15">
      <c r="A107" s="104" t="s">
        <v>102</v>
      </c>
      <c r="B107" s="105"/>
      <c r="C107" s="106"/>
      <c r="D107" s="106"/>
      <c r="E107" s="107"/>
    </row>
    <row r="108" spans="1:5" ht="15" customHeight="1" x14ac:dyDescent="0.15">
      <c r="A108" s="103" t="s">
        <v>158</v>
      </c>
      <c r="B108" s="109">
        <v>0.22800000000000001</v>
      </c>
      <c r="C108" s="109">
        <v>0.246</v>
      </c>
      <c r="D108" s="102">
        <v>0</v>
      </c>
      <c r="E108" s="109">
        <v>0.129</v>
      </c>
    </row>
    <row r="109" spans="1:5" ht="15" customHeight="1" x14ac:dyDescent="0.15">
      <c r="A109" s="103" t="s">
        <v>159</v>
      </c>
      <c r="B109" s="109">
        <v>0.77200000000000002</v>
      </c>
      <c r="C109" s="109">
        <v>0.754</v>
      </c>
      <c r="D109" s="102">
        <v>0</v>
      </c>
      <c r="E109" s="109">
        <v>0.871</v>
      </c>
    </row>
    <row r="110" spans="1:5" ht="15" customHeight="1" x14ac:dyDescent="0.15">
      <c r="A110" s="103" t="s">
        <v>160</v>
      </c>
      <c r="B110" s="111">
        <v>0</v>
      </c>
      <c r="C110" s="112">
        <v>0</v>
      </c>
      <c r="D110" s="102">
        <v>0</v>
      </c>
      <c r="E110" s="112">
        <v>0</v>
      </c>
    </row>
    <row r="111" spans="1:5" ht="15" customHeight="1" x14ac:dyDescent="0.15">
      <c r="A111" s="115" t="s">
        <v>103</v>
      </c>
      <c r="B111" s="111">
        <v>1.1000000000000001E-2</v>
      </c>
      <c r="C111" s="109">
        <v>4.0000000000000001E-3</v>
      </c>
      <c r="D111" s="102">
        <v>0</v>
      </c>
      <c r="E111" s="109">
        <v>3.5999999999999997E-2</v>
      </c>
    </row>
    <row r="112" spans="1:5" ht="15" customHeight="1" x14ac:dyDescent="0.15">
      <c r="A112" s="116" t="s">
        <v>104</v>
      </c>
      <c r="B112" s="111">
        <v>5.9000000000000004E-2</v>
      </c>
      <c r="C112" s="109">
        <v>5.6000000000000001E-2</v>
      </c>
      <c r="D112" s="102">
        <v>0</v>
      </c>
      <c r="E112" s="109">
        <v>0.14499999999999999</v>
      </c>
    </row>
    <row r="113" spans="1:5" ht="15" customHeight="1" x14ac:dyDescent="0.15">
      <c r="A113" s="116" t="s">
        <v>105</v>
      </c>
      <c r="B113" s="111">
        <v>7.400000000000001E-2</v>
      </c>
      <c r="C113" s="109">
        <v>7.0999999999999994E-2</v>
      </c>
      <c r="D113" s="102">
        <v>0</v>
      </c>
      <c r="E113" s="109">
        <v>8.8999999999999996E-2</v>
      </c>
    </row>
    <row r="114" spans="1:5" ht="15" customHeight="1" x14ac:dyDescent="0.15">
      <c r="A114" s="116" t="s">
        <v>106</v>
      </c>
      <c r="B114" s="111">
        <v>0.12300000000000001</v>
      </c>
      <c r="C114" s="109">
        <v>0.13200000000000001</v>
      </c>
      <c r="D114" s="102">
        <v>0</v>
      </c>
      <c r="E114" s="109">
        <v>0.16500000000000001</v>
      </c>
    </row>
    <row r="115" spans="1:5" ht="15" customHeight="1" x14ac:dyDescent="0.15">
      <c r="A115" s="116" t="s">
        <v>107</v>
      </c>
      <c r="B115" s="111">
        <v>0.26100000000000001</v>
      </c>
      <c r="C115" s="109">
        <v>0.26600000000000001</v>
      </c>
      <c r="D115" s="102">
        <v>0</v>
      </c>
      <c r="E115" s="109">
        <v>0.24299999999999999</v>
      </c>
    </row>
    <row r="116" spans="1:5" ht="15" customHeight="1" x14ac:dyDescent="0.15">
      <c r="A116" s="116" t="s">
        <v>108</v>
      </c>
      <c r="B116" s="111">
        <v>0.47200000000000003</v>
      </c>
      <c r="C116" s="109">
        <v>0.47099999999999997</v>
      </c>
      <c r="D116" s="102">
        <v>0</v>
      </c>
      <c r="E116" s="109">
        <v>0.32200000000000001</v>
      </c>
    </row>
    <row r="117" spans="1:5" ht="15" customHeight="1" x14ac:dyDescent="0.15">
      <c r="A117" s="117" t="s">
        <v>161</v>
      </c>
      <c r="B117" s="105"/>
      <c r="C117" s="106"/>
      <c r="D117" s="106"/>
      <c r="E117" s="107"/>
    </row>
    <row r="118" spans="1:5" ht="15" customHeight="1" x14ac:dyDescent="0.15">
      <c r="A118" s="116" t="s">
        <v>123</v>
      </c>
      <c r="B118" s="118">
        <v>0.60299999999999998</v>
      </c>
      <c r="C118" s="109">
        <v>0.45200000000000001</v>
      </c>
      <c r="D118" s="109">
        <v>0.308</v>
      </c>
      <c r="E118" s="109">
        <v>0.59199999999999997</v>
      </c>
    </row>
    <row r="119" spans="1:5" ht="15" customHeight="1" x14ac:dyDescent="0.15">
      <c r="A119" s="116" t="s">
        <v>124</v>
      </c>
      <c r="B119" s="109">
        <v>7.9000000000000001E-2</v>
      </c>
      <c r="C119" s="109">
        <v>0.124</v>
      </c>
      <c r="D119" s="102">
        <v>0</v>
      </c>
      <c r="E119" s="110">
        <v>8.0000000000000002E-3</v>
      </c>
    </row>
    <row r="120" spans="1:5" ht="15" customHeight="1" x14ac:dyDescent="0.15">
      <c r="A120" s="116" t="s">
        <v>131</v>
      </c>
      <c r="B120" s="109">
        <v>6.5000000000000002E-2</v>
      </c>
      <c r="C120" s="109">
        <v>5.6000000000000001E-2</v>
      </c>
      <c r="D120" s="102">
        <v>0</v>
      </c>
      <c r="E120" s="109">
        <v>2.4E-2</v>
      </c>
    </row>
    <row r="121" spans="1:5" ht="15" customHeight="1" x14ac:dyDescent="0.15">
      <c r="A121" s="116" t="s">
        <v>126</v>
      </c>
      <c r="B121" s="109">
        <v>1.4999999999999999E-2</v>
      </c>
      <c r="C121" s="109">
        <v>3.9E-2</v>
      </c>
      <c r="D121" s="102">
        <v>0</v>
      </c>
      <c r="E121" s="112">
        <v>0.05</v>
      </c>
    </row>
    <row r="122" spans="1:5" ht="15" customHeight="1" x14ac:dyDescent="0.15">
      <c r="A122" s="116" t="s">
        <v>132</v>
      </c>
      <c r="B122" s="111">
        <v>1.2E-2</v>
      </c>
      <c r="C122" s="109">
        <v>1.9E-2</v>
      </c>
      <c r="D122" s="102">
        <v>0</v>
      </c>
      <c r="E122" s="109">
        <v>1.4E-2</v>
      </c>
    </row>
    <row r="123" spans="1:5" ht="15" customHeight="1" x14ac:dyDescent="0.15">
      <c r="A123" s="116" t="s">
        <v>130</v>
      </c>
      <c r="B123" s="109">
        <v>1.2E-2</v>
      </c>
      <c r="C123" s="109">
        <v>1.2999999999999999E-2</v>
      </c>
      <c r="D123" s="102">
        <v>0</v>
      </c>
      <c r="E123" s="109">
        <v>4.0000000000000001E-3</v>
      </c>
    </row>
    <row r="124" spans="1:5" ht="15" customHeight="1" x14ac:dyDescent="0.15">
      <c r="A124" s="116" t="s">
        <v>162</v>
      </c>
      <c r="B124" s="109">
        <v>8.9999999999999993E-3</v>
      </c>
      <c r="C124" s="109">
        <v>1E-3</v>
      </c>
      <c r="D124" s="102">
        <v>0</v>
      </c>
      <c r="E124" s="109">
        <v>0</v>
      </c>
    </row>
    <row r="125" spans="1:5" ht="15" customHeight="1" x14ac:dyDescent="0.15">
      <c r="A125" s="116" t="s">
        <v>129</v>
      </c>
      <c r="B125" s="109">
        <v>8.0000000000000002E-3</v>
      </c>
      <c r="C125" s="109">
        <v>2.3E-2</v>
      </c>
      <c r="D125" s="102">
        <v>0</v>
      </c>
      <c r="E125" s="109">
        <v>7.0000000000000001E-3</v>
      </c>
    </row>
    <row r="126" spans="1:5" ht="15" customHeight="1" x14ac:dyDescent="0.15">
      <c r="A126" s="116" t="s">
        <v>163</v>
      </c>
      <c r="B126" s="109">
        <v>5.0000000000000001E-3</v>
      </c>
      <c r="C126" s="109">
        <v>1.9E-2</v>
      </c>
      <c r="D126" s="102">
        <v>0</v>
      </c>
      <c r="E126" s="109">
        <v>8.0000000000000002E-3</v>
      </c>
    </row>
    <row r="127" spans="1:5" ht="15" customHeight="1" x14ac:dyDescent="0.15">
      <c r="A127" s="116" t="s">
        <v>164</v>
      </c>
      <c r="B127" s="109">
        <v>4.0000000000000001E-3</v>
      </c>
      <c r="C127" s="109">
        <v>8.9999999999999993E-3</v>
      </c>
      <c r="D127" s="102">
        <v>0</v>
      </c>
      <c r="E127" s="109">
        <v>1.7999999999999999E-2</v>
      </c>
    </row>
    <row r="128" spans="1:5" ht="15" customHeight="1" x14ac:dyDescent="0.15">
      <c r="A128" s="116" t="s">
        <v>127</v>
      </c>
      <c r="B128" s="109">
        <v>2E-3</v>
      </c>
      <c r="C128" s="109">
        <v>2E-3</v>
      </c>
      <c r="D128" s="102">
        <v>0</v>
      </c>
      <c r="E128" s="109">
        <v>7.0000000000000001E-3</v>
      </c>
    </row>
    <row r="129" spans="1:5" ht="15" customHeight="1" x14ac:dyDescent="0.15">
      <c r="A129" s="116" t="s">
        <v>165</v>
      </c>
      <c r="B129" s="109">
        <v>2E-3</v>
      </c>
      <c r="C129" s="109">
        <v>0</v>
      </c>
      <c r="D129" s="102">
        <v>0</v>
      </c>
      <c r="E129" s="109">
        <v>0</v>
      </c>
    </row>
    <row r="130" spans="1:5" ht="15" customHeight="1" x14ac:dyDescent="0.15">
      <c r="A130" s="116" t="s">
        <v>166</v>
      </c>
      <c r="B130" s="109">
        <v>1E-3</v>
      </c>
      <c r="C130" s="109">
        <v>2E-3</v>
      </c>
      <c r="D130" s="102">
        <v>0</v>
      </c>
      <c r="E130" s="109">
        <v>0</v>
      </c>
    </row>
    <row r="131" spans="1:5" ht="15" customHeight="1" x14ac:dyDescent="0.15">
      <c r="A131" s="116" t="s">
        <v>167</v>
      </c>
      <c r="B131" s="109">
        <v>1E-3</v>
      </c>
      <c r="C131" s="109">
        <v>1E-3</v>
      </c>
      <c r="D131" s="102">
        <v>0</v>
      </c>
      <c r="E131" s="109">
        <v>0</v>
      </c>
    </row>
    <row r="132" spans="1:5" ht="15" customHeight="1" x14ac:dyDescent="0.15">
      <c r="A132" s="116" t="s">
        <v>125</v>
      </c>
      <c r="B132" s="109">
        <v>1E-3</v>
      </c>
      <c r="C132" s="109">
        <v>2E-3</v>
      </c>
      <c r="D132" s="102">
        <v>0</v>
      </c>
      <c r="E132" s="109">
        <v>0</v>
      </c>
    </row>
    <row r="133" spans="1:5" ht="15" customHeight="1" x14ac:dyDescent="0.15">
      <c r="A133" s="116" t="s">
        <v>168</v>
      </c>
      <c r="B133" s="109">
        <v>1E-3</v>
      </c>
      <c r="C133" s="109">
        <v>1E-3</v>
      </c>
      <c r="D133" s="102">
        <v>0</v>
      </c>
      <c r="E133" s="109">
        <v>0</v>
      </c>
    </row>
    <row r="134" spans="1:5" ht="15" customHeight="1" x14ac:dyDescent="0.15">
      <c r="A134" s="116" t="s">
        <v>128</v>
      </c>
      <c r="B134" s="109">
        <v>1E-3</v>
      </c>
      <c r="C134" s="109">
        <v>4.0000000000000001E-3</v>
      </c>
      <c r="D134" s="102">
        <v>0</v>
      </c>
      <c r="E134" s="109">
        <v>0</v>
      </c>
    </row>
    <row r="135" spans="1:5" ht="15" customHeight="1" x14ac:dyDescent="0.15">
      <c r="A135" s="116" t="s">
        <v>169</v>
      </c>
      <c r="B135" s="109">
        <v>1E-3</v>
      </c>
      <c r="C135" s="109">
        <v>1E-3</v>
      </c>
      <c r="D135" s="102">
        <v>0</v>
      </c>
      <c r="E135" s="109">
        <v>0</v>
      </c>
    </row>
    <row r="136" spans="1:5" ht="15" customHeight="1" x14ac:dyDescent="0.15">
      <c r="A136" s="116" t="s">
        <v>170</v>
      </c>
      <c r="B136" s="109">
        <v>0</v>
      </c>
      <c r="C136" s="109">
        <v>2E-3</v>
      </c>
      <c r="D136" s="102">
        <v>0</v>
      </c>
      <c r="E136" s="109">
        <v>2.1000000000000001E-2</v>
      </c>
    </row>
    <row r="137" spans="1:5" ht="15" customHeight="1" x14ac:dyDescent="0.15">
      <c r="A137" s="116" t="s">
        <v>171</v>
      </c>
      <c r="B137" s="109">
        <v>0</v>
      </c>
      <c r="C137" s="109">
        <v>2E-3</v>
      </c>
      <c r="D137" s="102">
        <v>0</v>
      </c>
      <c r="E137" s="109">
        <v>5.0000000000000001E-3</v>
      </c>
    </row>
    <row r="138" spans="1:5" ht="15" customHeight="1" x14ac:dyDescent="0.15">
      <c r="A138" s="116" t="s">
        <v>179</v>
      </c>
      <c r="B138" s="109">
        <v>0</v>
      </c>
      <c r="C138" s="111">
        <v>1E-3</v>
      </c>
      <c r="D138" s="102">
        <v>0</v>
      </c>
      <c r="E138" s="109">
        <v>0</v>
      </c>
    </row>
    <row r="139" spans="1:5" ht="15" customHeight="1" x14ac:dyDescent="0.15">
      <c r="A139" s="116" t="s">
        <v>180</v>
      </c>
      <c r="B139" s="109">
        <v>0</v>
      </c>
      <c r="C139" s="111">
        <v>1E-3</v>
      </c>
      <c r="D139" s="102">
        <v>0</v>
      </c>
      <c r="E139" s="109">
        <v>0</v>
      </c>
    </row>
    <row r="140" spans="1:5" ht="15" customHeight="1" x14ac:dyDescent="0.15">
      <c r="A140" s="116" t="s">
        <v>181</v>
      </c>
      <c r="B140" s="109">
        <v>0</v>
      </c>
      <c r="C140" s="111">
        <v>1E-3</v>
      </c>
      <c r="D140" s="102">
        <v>0</v>
      </c>
      <c r="E140" s="109">
        <v>0</v>
      </c>
    </row>
    <row r="141" spans="1:5" ht="15" customHeight="1" x14ac:dyDescent="0.15">
      <c r="A141" s="116" t="s">
        <v>182</v>
      </c>
      <c r="B141" s="109">
        <v>0</v>
      </c>
      <c r="C141" s="109">
        <v>0</v>
      </c>
      <c r="D141" s="102">
        <v>0</v>
      </c>
      <c r="E141" s="109">
        <v>0</v>
      </c>
    </row>
    <row r="142" spans="1:5" ht="15" customHeight="1" x14ac:dyDescent="0.15">
      <c r="A142" s="116" t="s">
        <v>172</v>
      </c>
      <c r="B142" s="109">
        <v>0</v>
      </c>
      <c r="C142" s="109">
        <v>0</v>
      </c>
      <c r="D142" s="102">
        <v>0</v>
      </c>
      <c r="E142" s="109">
        <v>0</v>
      </c>
    </row>
    <row r="143" spans="1:5" ht="15" customHeight="1" x14ac:dyDescent="0.15">
      <c r="A143" s="116" t="s">
        <v>183</v>
      </c>
      <c r="B143" s="109">
        <v>0</v>
      </c>
      <c r="C143" s="109">
        <v>0</v>
      </c>
      <c r="D143" s="102">
        <v>0</v>
      </c>
      <c r="E143" s="109">
        <v>0</v>
      </c>
    </row>
    <row r="144" spans="1:5" ht="15" customHeight="1" x14ac:dyDescent="0.15">
      <c r="A144" s="117" t="s">
        <v>173</v>
      </c>
      <c r="B144" s="105"/>
      <c r="C144" s="106"/>
      <c r="D144" s="106"/>
      <c r="E144" s="107"/>
    </row>
    <row r="145" spans="1:5" ht="15" customHeight="1" x14ac:dyDescent="0.15">
      <c r="A145" s="116" t="s">
        <v>174</v>
      </c>
      <c r="B145" s="109">
        <v>0.70199999999999996</v>
      </c>
      <c r="C145" s="109">
        <v>0.84499999999999997</v>
      </c>
      <c r="D145" s="109">
        <v>0.877</v>
      </c>
      <c r="E145" s="109">
        <v>0.95899999999999996</v>
      </c>
    </row>
    <row r="146" spans="1:5" ht="15" customHeight="1" x14ac:dyDescent="0.15">
      <c r="A146" s="116" t="s">
        <v>175</v>
      </c>
      <c r="B146" s="111">
        <v>0.20699999999999999</v>
      </c>
      <c r="C146" s="109">
        <v>0.154</v>
      </c>
      <c r="D146" s="109">
        <v>0.122</v>
      </c>
      <c r="E146" s="111">
        <v>4.2999999999999997E-2</v>
      </c>
    </row>
    <row r="147" spans="1:5" ht="15" customHeight="1" x14ac:dyDescent="0.15">
      <c r="A147" s="116" t="s">
        <v>176</v>
      </c>
      <c r="B147" s="109">
        <v>1E-3</v>
      </c>
      <c r="C147" s="109">
        <v>1E-3</v>
      </c>
      <c r="D147" s="109">
        <v>1E-3</v>
      </c>
      <c r="E147" s="112">
        <v>0</v>
      </c>
    </row>
    <row r="150" spans="1:5" ht="15" customHeight="1" x14ac:dyDescent="0.15">
      <c r="A150" s="134" t="s">
        <v>2</v>
      </c>
      <c r="B150" s="135"/>
      <c r="C150" s="135"/>
      <c r="D150" s="135"/>
      <c r="E150" s="136"/>
    </row>
    <row r="151" spans="1:5" ht="15" customHeight="1" x14ac:dyDescent="0.15">
      <c r="A151" s="132"/>
      <c r="B151" s="130"/>
      <c r="C151" s="131"/>
      <c r="D151" s="133">
        <v>46023</v>
      </c>
      <c r="E151" s="133">
        <v>46054</v>
      </c>
    </row>
    <row r="152" spans="1:5" ht="15" customHeight="1" x14ac:dyDescent="0.15">
      <c r="A152" s="137" t="s">
        <v>184</v>
      </c>
      <c r="B152" s="138"/>
      <c r="C152" s="138"/>
      <c r="D152" s="139"/>
      <c r="E152" s="139"/>
    </row>
    <row r="153" spans="1:5" ht="15" customHeight="1" x14ac:dyDescent="0.15">
      <c r="A153" s="140" t="s">
        <v>185</v>
      </c>
      <c r="B153" s="141">
        <v>1222099</v>
      </c>
      <c r="C153" s="141">
        <v>331540</v>
      </c>
      <c r="D153" s="142">
        <v>9251</v>
      </c>
      <c r="E153" s="141">
        <v>13505</v>
      </c>
    </row>
    <row r="154" spans="1:5" ht="15" customHeight="1" x14ac:dyDescent="0.15">
      <c r="A154" s="140" t="s">
        <v>186</v>
      </c>
      <c r="B154" s="141">
        <v>1000605</v>
      </c>
      <c r="C154" s="141">
        <v>185290</v>
      </c>
      <c r="D154" s="141">
        <v>1204</v>
      </c>
      <c r="E154" s="141">
        <v>7114</v>
      </c>
    </row>
    <row r="155" spans="1:5" ht="15" customHeight="1" x14ac:dyDescent="0.15">
      <c r="A155" s="140" t="s">
        <v>187</v>
      </c>
      <c r="B155" s="141">
        <v>3716</v>
      </c>
      <c r="C155" s="138">
        <v>991</v>
      </c>
      <c r="D155" s="138">
        <v>32</v>
      </c>
      <c r="E155" s="138">
        <v>39</v>
      </c>
    </row>
    <row r="156" spans="1:5" ht="15" customHeight="1" x14ac:dyDescent="0.15">
      <c r="A156" s="137" t="s">
        <v>188</v>
      </c>
      <c r="B156" s="138"/>
      <c r="C156" s="138"/>
      <c r="D156" s="138"/>
      <c r="E156" s="138"/>
    </row>
    <row r="157" spans="1:5" ht="15" customHeight="1" x14ac:dyDescent="0.15">
      <c r="A157" s="140" t="s">
        <v>189</v>
      </c>
      <c r="B157" s="141">
        <v>20984</v>
      </c>
      <c r="C157" s="141">
        <v>5092</v>
      </c>
      <c r="D157" s="138">
        <v>70</v>
      </c>
      <c r="E157" s="138">
        <v>273</v>
      </c>
    </row>
    <row r="158" spans="1:5" ht="15" customHeight="1" x14ac:dyDescent="0.15">
      <c r="A158" s="140" t="s">
        <v>190</v>
      </c>
      <c r="B158" s="141">
        <v>5872</v>
      </c>
      <c r="C158" s="138">
        <v>750</v>
      </c>
      <c r="D158" s="138">
        <v>101</v>
      </c>
      <c r="E158" s="138">
        <v>16</v>
      </c>
    </row>
    <row r="159" spans="1:5" ht="15" customHeight="1" x14ac:dyDescent="0.15">
      <c r="A159" s="140" t="s">
        <v>191</v>
      </c>
      <c r="B159" s="141">
        <v>3179</v>
      </c>
      <c r="C159" s="138">
        <v>893</v>
      </c>
      <c r="D159" s="138">
        <v>6</v>
      </c>
      <c r="E159" s="138">
        <v>26</v>
      </c>
    </row>
    <row r="160" spans="1:5" ht="15" customHeight="1" x14ac:dyDescent="0.15">
      <c r="A160" s="137" t="s">
        <v>192</v>
      </c>
      <c r="B160" s="138"/>
      <c r="C160" s="138"/>
      <c r="D160" s="138"/>
      <c r="E160" s="138"/>
    </row>
    <row r="161" spans="1:5" ht="15" customHeight="1" x14ac:dyDescent="0.15">
      <c r="A161" s="140" t="s">
        <v>193</v>
      </c>
      <c r="B161" s="141">
        <v>5</v>
      </c>
      <c r="C161" s="138">
        <v>3</v>
      </c>
      <c r="D161" s="138">
        <v>0</v>
      </c>
      <c r="E161" s="138">
        <v>0</v>
      </c>
    </row>
    <row r="162" spans="1:5" ht="15" customHeight="1" x14ac:dyDescent="0.15">
      <c r="A162" s="140" t="s">
        <v>194</v>
      </c>
      <c r="B162" s="141">
        <v>0</v>
      </c>
      <c r="C162" s="138">
        <v>0</v>
      </c>
      <c r="D162" s="138">
        <v>0</v>
      </c>
      <c r="E162" s="138">
        <v>0</v>
      </c>
    </row>
    <row r="163" spans="1:5" ht="15" customHeight="1" x14ac:dyDescent="0.15">
      <c r="A163" s="137" t="s">
        <v>195</v>
      </c>
      <c r="B163" s="138"/>
      <c r="C163" s="138"/>
      <c r="D163" s="138"/>
      <c r="E163" s="138"/>
    </row>
    <row r="164" spans="1:5" ht="15" customHeight="1" x14ac:dyDescent="0.15">
      <c r="A164" s="140" t="s">
        <v>196</v>
      </c>
      <c r="B164" s="141">
        <v>1191</v>
      </c>
      <c r="C164" s="138">
        <v>203</v>
      </c>
      <c r="D164" s="138">
        <v>-17</v>
      </c>
      <c r="E164" s="138">
        <v>-4</v>
      </c>
    </row>
    <row r="165" spans="1:5" ht="15" customHeight="1" x14ac:dyDescent="0.15">
      <c r="A165" s="140" t="s">
        <v>83</v>
      </c>
      <c r="B165" s="141">
        <v>1400</v>
      </c>
      <c r="C165" s="138">
        <v>386</v>
      </c>
      <c r="D165" s="138">
        <v>7</v>
      </c>
      <c r="E165" s="138">
        <v>14</v>
      </c>
    </row>
    <row r="166" spans="1:5" ht="15" customHeight="1" x14ac:dyDescent="0.15">
      <c r="A166" s="140" t="s">
        <v>197</v>
      </c>
      <c r="B166" s="141">
        <v>209</v>
      </c>
      <c r="C166" s="138">
        <v>183</v>
      </c>
      <c r="D166" s="138">
        <v>24</v>
      </c>
      <c r="E166" s="138">
        <v>18</v>
      </c>
    </row>
    <row r="167" spans="1:5" ht="15" customHeight="1" x14ac:dyDescent="0.15">
      <c r="A167" s="137" t="s">
        <v>198</v>
      </c>
      <c r="B167" s="138"/>
      <c r="C167" s="138"/>
      <c r="D167" s="138"/>
      <c r="E167" s="138"/>
    </row>
    <row r="168" spans="1:5" ht="15" customHeight="1" x14ac:dyDescent="0.15">
      <c r="A168" s="140" t="s">
        <v>109</v>
      </c>
      <c r="B168" s="143">
        <v>0.59199999999999997</v>
      </c>
      <c r="C168" s="143">
        <v>0.52700000000000002</v>
      </c>
      <c r="D168" s="143">
        <v>0.52100000000000002</v>
      </c>
      <c r="E168" s="144">
        <v>0.28999999999999998</v>
      </c>
    </row>
    <row r="169" spans="1:5" ht="15" customHeight="1" x14ac:dyDescent="0.15">
      <c r="A169" s="140" t="s">
        <v>110</v>
      </c>
      <c r="B169" s="143">
        <v>0.40799999999999997</v>
      </c>
      <c r="C169" s="143">
        <v>0.47299999999999998</v>
      </c>
      <c r="D169" s="143">
        <v>0.47899999999999998</v>
      </c>
      <c r="E169" s="143">
        <v>0.71</v>
      </c>
    </row>
    <row r="170" spans="1:5" ht="15" customHeight="1" x14ac:dyDescent="0.15">
      <c r="A170" s="137" t="s">
        <v>199</v>
      </c>
      <c r="B170" s="138"/>
      <c r="C170" s="138"/>
      <c r="D170" s="138"/>
      <c r="E170" s="138"/>
    </row>
    <row r="171" spans="1:5" ht="15" customHeight="1" x14ac:dyDescent="0.15">
      <c r="A171" s="145" t="s">
        <v>103</v>
      </c>
      <c r="B171" s="143">
        <v>9.1999999999999998E-2</v>
      </c>
      <c r="C171" s="143">
        <v>6.6000000000000003E-2</v>
      </c>
      <c r="D171" s="143">
        <v>0.122</v>
      </c>
      <c r="E171" s="144">
        <v>0</v>
      </c>
    </row>
    <row r="172" spans="1:5" ht="15" customHeight="1" x14ac:dyDescent="0.15">
      <c r="A172" s="146" t="s">
        <v>104</v>
      </c>
      <c r="B172" s="143">
        <v>0.251</v>
      </c>
      <c r="C172" s="143">
        <v>0.13900000000000001</v>
      </c>
      <c r="D172" s="143">
        <v>9.8000000000000004E-2</v>
      </c>
      <c r="E172" s="143">
        <v>0.14299999999999999</v>
      </c>
    </row>
    <row r="173" spans="1:5" ht="15" customHeight="1" x14ac:dyDescent="0.15">
      <c r="A173" s="146" t="s">
        <v>105</v>
      </c>
      <c r="B173" s="143">
        <v>0.22900000000000001</v>
      </c>
      <c r="C173" s="143">
        <v>0.22900000000000001</v>
      </c>
      <c r="D173" s="143">
        <v>0.219</v>
      </c>
      <c r="E173" s="143">
        <v>0.14299999999999999</v>
      </c>
    </row>
    <row r="174" spans="1:5" ht="15" customHeight="1" x14ac:dyDescent="0.15">
      <c r="A174" s="146" t="s">
        <v>106</v>
      </c>
      <c r="B174" s="143">
        <v>0.20599999999999999</v>
      </c>
      <c r="C174" s="143">
        <v>0.27400000000000002</v>
      </c>
      <c r="D174" s="143">
        <v>0.317</v>
      </c>
      <c r="E174" s="143">
        <v>0.308</v>
      </c>
    </row>
    <row r="175" spans="1:5" ht="15" customHeight="1" x14ac:dyDescent="0.15">
      <c r="A175" s="146" t="s">
        <v>107</v>
      </c>
      <c r="B175" s="143">
        <v>0.222</v>
      </c>
      <c r="C175" s="143">
        <v>0.29199999999999998</v>
      </c>
      <c r="D175" s="143">
        <v>0.24399999999999999</v>
      </c>
      <c r="E175" s="143">
        <v>0.40500000000000003</v>
      </c>
    </row>
    <row r="176" spans="1:5" ht="15" customHeight="1" x14ac:dyDescent="0.15">
      <c r="A176" s="147" t="s">
        <v>200</v>
      </c>
      <c r="B176" s="138"/>
      <c r="C176" s="138"/>
      <c r="D176" s="138"/>
      <c r="E176" s="138"/>
    </row>
    <row r="177" spans="1:5" ht="15" customHeight="1" x14ac:dyDescent="0.15">
      <c r="A177" s="145" t="s">
        <v>123</v>
      </c>
      <c r="B177" s="143">
        <v>0.61599999999999999</v>
      </c>
      <c r="C177" s="143">
        <v>0.29199999999999998</v>
      </c>
      <c r="D177" s="143">
        <v>0.29599999999999999</v>
      </c>
      <c r="E177" s="143">
        <v>0.27100000000000002</v>
      </c>
    </row>
    <row r="178" spans="1:5" ht="15" customHeight="1" x14ac:dyDescent="0.15">
      <c r="A178" s="145" t="s">
        <v>131</v>
      </c>
      <c r="B178" s="143">
        <v>5.2999999999999999E-2</v>
      </c>
      <c r="C178" s="143">
        <v>0.121</v>
      </c>
      <c r="D178" s="143">
        <v>0.185</v>
      </c>
      <c r="E178" s="143">
        <v>0.156</v>
      </c>
    </row>
    <row r="179" spans="1:5" ht="15" customHeight="1" x14ac:dyDescent="0.15">
      <c r="A179" s="145" t="s">
        <v>132</v>
      </c>
      <c r="B179" s="143">
        <v>5.1999999999999998E-2</v>
      </c>
      <c r="C179" s="143">
        <v>5.2999999999999999E-2</v>
      </c>
      <c r="D179" s="143">
        <v>3.6999999999999998E-2</v>
      </c>
      <c r="E179" s="143">
        <v>2.1000000000000001E-2</v>
      </c>
    </row>
    <row r="180" spans="1:5" ht="15" customHeight="1" x14ac:dyDescent="0.15">
      <c r="A180" s="145" t="s">
        <v>124</v>
      </c>
      <c r="B180" s="143">
        <v>3.4000000000000002E-2</v>
      </c>
      <c r="C180" s="143">
        <v>8.3000000000000004E-2</v>
      </c>
      <c r="D180" s="143">
        <v>3.6999999999999998E-2</v>
      </c>
      <c r="E180" s="143">
        <v>0.125</v>
      </c>
    </row>
    <row r="181" spans="1:5" ht="15" customHeight="1" x14ac:dyDescent="0.15">
      <c r="A181" s="145" t="s">
        <v>130</v>
      </c>
      <c r="B181" s="143">
        <v>2.7E-2</v>
      </c>
      <c r="C181" s="144">
        <v>7.0000000000000007E-2</v>
      </c>
      <c r="D181" s="143">
        <v>8.6999999999999994E-2</v>
      </c>
      <c r="E181" s="143">
        <v>4.2000000000000003E-2</v>
      </c>
    </row>
    <row r="182" spans="1:5" ht="15" customHeight="1" x14ac:dyDescent="0.15">
      <c r="A182" s="145" t="s">
        <v>129</v>
      </c>
      <c r="B182" s="144">
        <v>0.02</v>
      </c>
      <c r="C182" s="148">
        <v>0</v>
      </c>
      <c r="D182" s="148">
        <v>0</v>
      </c>
      <c r="E182" s="143">
        <v>3.1E-2</v>
      </c>
    </row>
    <row r="183" spans="1:5" ht="15" customHeight="1" x14ac:dyDescent="0.15">
      <c r="A183" s="145" t="s">
        <v>126</v>
      </c>
      <c r="B183" s="148">
        <v>1.9E-2</v>
      </c>
      <c r="C183" s="143">
        <v>3.1E-2</v>
      </c>
      <c r="D183" s="148">
        <v>0</v>
      </c>
      <c r="E183" s="144">
        <v>0</v>
      </c>
    </row>
    <row r="184" spans="1:5" ht="15" customHeight="1" x14ac:dyDescent="0.15">
      <c r="A184" s="145" t="s">
        <v>171</v>
      </c>
      <c r="B184" s="143">
        <v>1.6E-2</v>
      </c>
      <c r="C184" s="143">
        <v>3.6999999999999998E-2</v>
      </c>
      <c r="D184" s="148">
        <v>0</v>
      </c>
      <c r="E184" s="144">
        <v>0</v>
      </c>
    </row>
    <row r="185" spans="1:5" ht="15" customHeight="1" x14ac:dyDescent="0.15">
      <c r="A185" s="145" t="s">
        <v>168</v>
      </c>
      <c r="B185" s="148">
        <v>1.6E-2</v>
      </c>
      <c r="C185" s="148">
        <v>0</v>
      </c>
      <c r="D185" s="148">
        <v>0</v>
      </c>
      <c r="E185" s="143">
        <v>3.1E-2</v>
      </c>
    </row>
    <row r="186" spans="1:5" ht="15" customHeight="1" x14ac:dyDescent="0.15">
      <c r="A186" s="145" t="s">
        <v>125</v>
      </c>
      <c r="B186" s="148">
        <v>0</v>
      </c>
      <c r="C186" s="143">
        <v>2.8000000000000001E-2</v>
      </c>
      <c r="D186" s="148">
        <v>0</v>
      </c>
      <c r="E186" s="143">
        <v>3.1E-2</v>
      </c>
    </row>
    <row r="187" spans="1:5" ht="15" customHeight="1" x14ac:dyDescent="0.15">
      <c r="A187" s="145" t="s">
        <v>208</v>
      </c>
      <c r="B187" s="148">
        <v>0</v>
      </c>
      <c r="C187" s="143">
        <v>2.5999999999999999E-2</v>
      </c>
      <c r="D187" s="148">
        <v>0</v>
      </c>
      <c r="E187" s="144">
        <v>0</v>
      </c>
    </row>
    <row r="188" spans="1:5" ht="15" customHeight="1" x14ac:dyDescent="0.15">
      <c r="A188" s="145" t="s">
        <v>210</v>
      </c>
      <c r="B188" s="148">
        <v>0</v>
      </c>
      <c r="C188" s="143">
        <v>2.3E-2</v>
      </c>
      <c r="D188" s="143">
        <v>7.3999999999999996E-2</v>
      </c>
      <c r="E188" s="143">
        <v>8.3000000000000004E-2</v>
      </c>
    </row>
    <row r="189" spans="1:5" ht="15" customHeight="1" x14ac:dyDescent="0.15">
      <c r="A189" s="145" t="s">
        <v>169</v>
      </c>
      <c r="B189" s="148">
        <v>0</v>
      </c>
      <c r="C189" s="148">
        <v>0</v>
      </c>
      <c r="D189" s="143">
        <v>3.6999999999999998E-2</v>
      </c>
      <c r="E189" s="144">
        <v>0</v>
      </c>
    </row>
    <row r="190" spans="1:5" ht="15" customHeight="1" x14ac:dyDescent="0.15">
      <c r="A190" s="145" t="s">
        <v>165</v>
      </c>
      <c r="B190" s="143">
        <v>1.6E-2</v>
      </c>
      <c r="C190" s="148">
        <v>0</v>
      </c>
      <c r="D190" s="148">
        <v>0</v>
      </c>
      <c r="E190" s="144">
        <v>0</v>
      </c>
    </row>
    <row r="191" spans="1:5" ht="15" customHeight="1" x14ac:dyDescent="0.15">
      <c r="A191" s="145" t="s">
        <v>211</v>
      </c>
      <c r="B191" s="148">
        <v>0</v>
      </c>
      <c r="C191" s="148">
        <v>0</v>
      </c>
      <c r="D191" s="143">
        <v>1.2999999999999999E-2</v>
      </c>
      <c r="E191" s="143">
        <v>6.3E-2</v>
      </c>
    </row>
    <row r="192" spans="1:5" ht="15" customHeight="1" x14ac:dyDescent="0.15">
      <c r="A192" s="145" t="s">
        <v>181</v>
      </c>
      <c r="B192" s="143">
        <v>0</v>
      </c>
      <c r="C192" s="148">
        <v>0</v>
      </c>
      <c r="D192" s="143">
        <v>1.2E-2</v>
      </c>
      <c r="E192" s="144">
        <v>0</v>
      </c>
    </row>
    <row r="193" spans="1:5" ht="15" customHeight="1" x14ac:dyDescent="0.15">
      <c r="A193" s="145" t="s">
        <v>164</v>
      </c>
      <c r="B193" s="148">
        <v>0</v>
      </c>
      <c r="C193" s="148">
        <v>0</v>
      </c>
      <c r="D193" s="143">
        <v>1.2E-2</v>
      </c>
      <c r="E193" s="144">
        <v>0</v>
      </c>
    </row>
    <row r="194" spans="1:5" ht="15" customHeight="1" x14ac:dyDescent="0.15">
      <c r="A194" s="145" t="s">
        <v>95</v>
      </c>
      <c r="B194" s="143">
        <v>0.13100000000000001</v>
      </c>
      <c r="C194" s="143">
        <v>0.23699999999999999</v>
      </c>
      <c r="D194" s="144">
        <v>0.21</v>
      </c>
      <c r="E194" s="143">
        <v>0.14599999999999999</v>
      </c>
    </row>
    <row r="195" spans="1:5" ht="15" customHeight="1" x14ac:dyDescent="0.15">
      <c r="A195" s="147" t="s">
        <v>201</v>
      </c>
      <c r="B195" s="138"/>
      <c r="C195" s="138"/>
      <c r="D195" s="138"/>
      <c r="E195" s="138"/>
    </row>
    <row r="196" spans="1:5" ht="15" customHeight="1" x14ac:dyDescent="0.15">
      <c r="A196" s="145" t="s">
        <v>112</v>
      </c>
      <c r="B196" s="143">
        <v>0.312</v>
      </c>
      <c r="C196" s="143">
        <v>0.17299999999999999</v>
      </c>
      <c r="D196" s="143">
        <v>7.8E-2</v>
      </c>
      <c r="E196" s="143">
        <v>0.16400000000000001</v>
      </c>
    </row>
    <row r="197" spans="1:5" ht="15" customHeight="1" x14ac:dyDescent="0.15">
      <c r="A197" s="145" t="s">
        <v>202</v>
      </c>
      <c r="B197" s="143">
        <v>9.8000000000000004E-2</v>
      </c>
      <c r="C197" s="143">
        <v>0.114</v>
      </c>
      <c r="D197" s="143">
        <v>7.8E-2</v>
      </c>
      <c r="E197" s="143">
        <v>6.9000000000000006E-2</v>
      </c>
    </row>
    <row r="198" spans="1:5" ht="15" customHeight="1" x14ac:dyDescent="0.15">
      <c r="A198" s="145" t="s">
        <v>113</v>
      </c>
      <c r="B198" s="143">
        <v>7.3999999999999996E-2</v>
      </c>
      <c r="C198" s="143">
        <v>6.7000000000000004E-2</v>
      </c>
      <c r="D198" s="143">
        <v>8.8999999999999996E-2</v>
      </c>
      <c r="E198" s="143">
        <v>5.5E-2</v>
      </c>
    </row>
    <row r="199" spans="1:5" ht="15" customHeight="1" x14ac:dyDescent="0.15">
      <c r="A199" s="145" t="s">
        <v>115</v>
      </c>
      <c r="B199" s="143">
        <v>4.2999999999999997E-2</v>
      </c>
      <c r="C199" s="144">
        <v>0.04</v>
      </c>
      <c r="D199" s="143">
        <v>6.7000000000000004E-2</v>
      </c>
      <c r="E199" s="148">
        <v>0</v>
      </c>
    </row>
    <row r="200" spans="1:5" ht="15" customHeight="1" x14ac:dyDescent="0.15">
      <c r="A200" s="145" t="s">
        <v>65</v>
      </c>
      <c r="B200" s="143">
        <v>2.1999999999999999E-2</v>
      </c>
      <c r="C200" s="143">
        <v>1.7999999999999999E-2</v>
      </c>
      <c r="D200" s="144">
        <v>0</v>
      </c>
      <c r="E200" s="143">
        <v>6.8000000000000005E-2</v>
      </c>
    </row>
    <row r="201" spans="1:5" ht="15" customHeight="1" x14ac:dyDescent="0.15">
      <c r="A201" s="145" t="s">
        <v>203</v>
      </c>
      <c r="B201" s="143">
        <v>1.4999999999999999E-2</v>
      </c>
      <c r="C201" s="143">
        <v>1.7999999999999999E-2</v>
      </c>
      <c r="D201" s="144">
        <v>0</v>
      </c>
      <c r="E201" s="148">
        <v>0</v>
      </c>
    </row>
    <row r="202" spans="1:5" ht="15" customHeight="1" x14ac:dyDescent="0.15">
      <c r="A202" s="145" t="s">
        <v>204</v>
      </c>
      <c r="B202" s="143">
        <v>1.4E-2</v>
      </c>
      <c r="C202" s="148">
        <v>0</v>
      </c>
      <c r="D202" s="144">
        <v>0</v>
      </c>
      <c r="E202" s="148">
        <v>0</v>
      </c>
    </row>
    <row r="203" spans="1:5" ht="15" customHeight="1" x14ac:dyDescent="0.15">
      <c r="A203" s="145" t="s">
        <v>205</v>
      </c>
      <c r="B203" s="143">
        <v>1.2999999999999999E-2</v>
      </c>
      <c r="C203" s="143">
        <v>2.1000000000000001E-2</v>
      </c>
      <c r="D203" s="144">
        <v>0</v>
      </c>
      <c r="E203" s="148">
        <v>0</v>
      </c>
    </row>
    <row r="204" spans="1:5" ht="15" customHeight="1" x14ac:dyDescent="0.15">
      <c r="A204" s="145" t="s">
        <v>206</v>
      </c>
      <c r="B204" s="143">
        <v>1.2999999999999999E-2</v>
      </c>
      <c r="C204" s="148">
        <v>0</v>
      </c>
      <c r="D204" s="144">
        <v>0</v>
      </c>
      <c r="E204" s="148">
        <v>0</v>
      </c>
    </row>
    <row r="205" spans="1:5" ht="15" customHeight="1" x14ac:dyDescent="0.15">
      <c r="A205" s="145" t="s">
        <v>207</v>
      </c>
      <c r="B205" s="143">
        <v>1.2E-2</v>
      </c>
      <c r="C205" s="143">
        <v>2.1000000000000001E-2</v>
      </c>
      <c r="D205" s="144">
        <v>0</v>
      </c>
      <c r="E205" s="148">
        <v>0</v>
      </c>
    </row>
    <row r="206" spans="1:5" ht="15" customHeight="1" x14ac:dyDescent="0.15">
      <c r="A206" s="145" t="s">
        <v>209</v>
      </c>
      <c r="B206" s="148">
        <v>0</v>
      </c>
      <c r="C206" s="143">
        <v>1.9E-2</v>
      </c>
      <c r="D206" s="144">
        <v>0</v>
      </c>
      <c r="E206" s="148">
        <v>0</v>
      </c>
    </row>
    <row r="207" spans="1:5" ht="15" customHeight="1" x14ac:dyDescent="0.15">
      <c r="A207" s="145" t="s">
        <v>68</v>
      </c>
      <c r="B207" s="148">
        <v>0</v>
      </c>
      <c r="C207" s="143">
        <v>1.7000000000000001E-2</v>
      </c>
      <c r="D207" s="143">
        <v>4.3999999999999997E-2</v>
      </c>
      <c r="E207" s="143">
        <v>5.5E-2</v>
      </c>
    </row>
    <row r="208" spans="1:5" ht="15" customHeight="1" x14ac:dyDescent="0.15">
      <c r="A208" s="145" t="s">
        <v>212</v>
      </c>
      <c r="B208" s="148">
        <v>0</v>
      </c>
      <c r="C208" s="148">
        <v>0</v>
      </c>
      <c r="D208" s="143">
        <v>4.4999999999999998E-2</v>
      </c>
      <c r="E208" s="148">
        <v>0</v>
      </c>
    </row>
    <row r="209" spans="1:5" ht="15" customHeight="1" x14ac:dyDescent="0.15">
      <c r="A209" s="145" t="s">
        <v>214</v>
      </c>
      <c r="B209" s="148">
        <v>0</v>
      </c>
      <c r="C209" s="148">
        <v>0</v>
      </c>
      <c r="D209" s="148">
        <v>3.3000000000000002E-2</v>
      </c>
      <c r="E209" s="148">
        <v>0</v>
      </c>
    </row>
    <row r="210" spans="1:5" ht="15" customHeight="1" x14ac:dyDescent="0.15">
      <c r="A210" s="145" t="s">
        <v>215</v>
      </c>
      <c r="B210" s="148">
        <v>0</v>
      </c>
      <c r="C210" s="148">
        <v>0</v>
      </c>
      <c r="D210" s="148">
        <v>3.3000000000000002E-2</v>
      </c>
      <c r="E210" s="148">
        <v>0</v>
      </c>
    </row>
    <row r="211" spans="1:5" ht="15" customHeight="1" x14ac:dyDescent="0.15">
      <c r="A211" s="145" t="s">
        <v>216</v>
      </c>
      <c r="B211" s="148">
        <v>0</v>
      </c>
      <c r="C211" s="148">
        <v>0</v>
      </c>
      <c r="D211" s="148">
        <v>3.3000000000000002E-2</v>
      </c>
      <c r="E211" s="148">
        <v>0</v>
      </c>
    </row>
    <row r="212" spans="1:5" ht="15" customHeight="1" x14ac:dyDescent="0.15">
      <c r="A212" s="145" t="s">
        <v>217</v>
      </c>
      <c r="B212" s="148">
        <v>0</v>
      </c>
      <c r="C212" s="148">
        <v>0</v>
      </c>
      <c r="D212" s="148">
        <v>0</v>
      </c>
      <c r="E212" s="143">
        <v>5.5E-2</v>
      </c>
    </row>
    <row r="213" spans="1:5" ht="15" customHeight="1" x14ac:dyDescent="0.15">
      <c r="A213" s="145" t="s">
        <v>218</v>
      </c>
      <c r="B213" s="148">
        <v>0</v>
      </c>
      <c r="C213" s="148">
        <v>0</v>
      </c>
      <c r="D213" s="148">
        <v>0</v>
      </c>
      <c r="E213" s="148">
        <v>4.1000000000000002E-2</v>
      </c>
    </row>
    <row r="214" spans="1:5" ht="15" customHeight="1" x14ac:dyDescent="0.15">
      <c r="A214" s="145" t="s">
        <v>213</v>
      </c>
      <c r="B214" s="148">
        <v>0</v>
      </c>
      <c r="C214" s="148">
        <v>0</v>
      </c>
      <c r="D214" s="148">
        <v>4.3999999999999997E-2</v>
      </c>
      <c r="E214" s="148">
        <v>0</v>
      </c>
    </row>
    <row r="215" spans="1:5" ht="15" customHeight="1" x14ac:dyDescent="0.15">
      <c r="A215" s="145" t="s">
        <v>219</v>
      </c>
      <c r="B215" s="148">
        <v>0</v>
      </c>
      <c r="C215" s="148">
        <v>0</v>
      </c>
      <c r="D215" s="148">
        <v>0</v>
      </c>
      <c r="E215" s="143">
        <v>4.1000000000000002E-2</v>
      </c>
    </row>
    <row r="216" spans="1:5" ht="15" customHeight="1" x14ac:dyDescent="0.15">
      <c r="A216" s="145" t="s">
        <v>220</v>
      </c>
      <c r="B216" s="148">
        <v>0</v>
      </c>
      <c r="C216" s="148">
        <v>0</v>
      </c>
      <c r="D216" s="148">
        <v>0</v>
      </c>
      <c r="E216" s="148">
        <v>4.1000000000000002E-2</v>
      </c>
    </row>
    <row r="217" spans="1:5" ht="15" customHeight="1" x14ac:dyDescent="0.15">
      <c r="A217" s="145" t="s">
        <v>221</v>
      </c>
      <c r="B217" s="148">
        <v>0</v>
      </c>
      <c r="C217" s="148">
        <v>0</v>
      </c>
      <c r="D217" s="148">
        <v>0</v>
      </c>
      <c r="E217" s="148">
        <v>2.7E-2</v>
      </c>
    </row>
    <row r="218" spans="1:5" ht="15" customHeight="1" x14ac:dyDescent="0.15">
      <c r="A218" s="145" t="s">
        <v>95</v>
      </c>
      <c r="B218" s="143">
        <v>0.38400000000000001</v>
      </c>
      <c r="C218" s="143">
        <v>0.49199999999999999</v>
      </c>
      <c r="D218" s="143">
        <v>0.45600000000000002</v>
      </c>
      <c r="E218" s="143">
        <v>0.38400000000000001</v>
      </c>
    </row>
    <row r="221" spans="1:5" ht="15" customHeight="1" x14ac:dyDescent="0.15">
      <c r="A221" s="151" t="s">
        <v>237</v>
      </c>
      <c r="B221" s="152"/>
      <c r="C221" s="152"/>
      <c r="D221" s="152"/>
      <c r="E221" s="152"/>
    </row>
    <row r="222" spans="1:5" ht="15" customHeight="1" x14ac:dyDescent="0.15">
      <c r="A222" s="154"/>
      <c r="B222" s="154"/>
      <c r="C222" s="154"/>
      <c r="D222" s="155">
        <v>46023</v>
      </c>
      <c r="E222" s="155">
        <v>46054</v>
      </c>
    </row>
    <row r="223" spans="1:5" ht="15" customHeight="1" x14ac:dyDescent="0.15">
      <c r="A223" s="156" t="s">
        <v>224</v>
      </c>
      <c r="B223" s="154"/>
      <c r="C223" s="154"/>
      <c r="D223" s="154">
        <v>2300</v>
      </c>
      <c r="E223" s="154">
        <v>1000</v>
      </c>
    </row>
    <row r="224" spans="1:5" ht="15" customHeight="1" x14ac:dyDescent="0.15">
      <c r="A224" s="156" t="s">
        <v>225</v>
      </c>
      <c r="B224" s="154"/>
      <c r="C224" s="154"/>
      <c r="D224" s="154">
        <v>261</v>
      </c>
      <c r="E224" s="154">
        <v>262</v>
      </c>
    </row>
    <row r="225" spans="1:5" ht="15" customHeight="1" x14ac:dyDescent="0.15">
      <c r="A225" s="156" t="s">
        <v>226</v>
      </c>
      <c r="B225" s="154"/>
      <c r="C225" s="154"/>
      <c r="D225" s="157">
        <v>0.84399999999999997</v>
      </c>
      <c r="E225" s="158">
        <v>0.5</v>
      </c>
    </row>
    <row r="226" spans="1:5" ht="15" customHeight="1" x14ac:dyDescent="0.15">
      <c r="A226" s="156" t="s">
        <v>227</v>
      </c>
      <c r="B226" s="154"/>
      <c r="C226" s="154"/>
      <c r="D226" s="157">
        <v>0.113</v>
      </c>
      <c r="E226" s="157">
        <v>0.25800000000000001</v>
      </c>
    </row>
    <row r="227" spans="1:5" ht="15" customHeight="1" x14ac:dyDescent="0.15">
      <c r="A227" s="156" t="s">
        <v>228</v>
      </c>
      <c r="B227" s="154"/>
      <c r="C227" s="154"/>
      <c r="D227" s="158">
        <v>0.04</v>
      </c>
      <c r="E227" s="157">
        <v>0.214</v>
      </c>
    </row>
    <row r="228" spans="1:5" ht="15" customHeight="1" x14ac:dyDescent="0.15">
      <c r="A228" s="156" t="s">
        <v>229</v>
      </c>
      <c r="B228" s="154"/>
      <c r="C228" s="154"/>
      <c r="D228" s="157">
        <v>2E-3</v>
      </c>
      <c r="E228" s="157">
        <v>1.7999999999999999E-2</v>
      </c>
    </row>
    <row r="229" spans="1:5" ht="15" customHeight="1" x14ac:dyDescent="0.15">
      <c r="A229" s="156" t="s">
        <v>230</v>
      </c>
      <c r="B229" s="154"/>
      <c r="C229" s="154"/>
      <c r="D229" s="159">
        <v>20000</v>
      </c>
      <c r="E229" s="159">
        <v>15000</v>
      </c>
    </row>
    <row r="230" spans="1:5" ht="15" customHeight="1" x14ac:dyDescent="0.15">
      <c r="A230" s="156" t="s">
        <v>82</v>
      </c>
      <c r="B230" s="154"/>
      <c r="C230" s="154"/>
      <c r="D230" s="160">
        <v>291</v>
      </c>
      <c r="E230" s="160">
        <v>331</v>
      </c>
    </row>
    <row r="231" spans="1:5" ht="15" customHeight="1" x14ac:dyDescent="0.15">
      <c r="A231" s="161" t="s">
        <v>231</v>
      </c>
      <c r="B231" s="154"/>
      <c r="C231" s="154"/>
      <c r="D231" s="160">
        <v>30</v>
      </c>
      <c r="E231" s="160">
        <v>75</v>
      </c>
    </row>
    <row r="232" spans="1:5" ht="15" customHeight="1" x14ac:dyDescent="0.15">
      <c r="A232" s="162" t="s">
        <v>235</v>
      </c>
      <c r="B232" s="154"/>
      <c r="C232" s="154"/>
      <c r="D232" s="160"/>
      <c r="E232" s="160"/>
    </row>
    <row r="233" spans="1:5" ht="15" customHeight="1" x14ac:dyDescent="0.15">
      <c r="A233" s="156" t="s">
        <v>154</v>
      </c>
      <c r="B233" s="154"/>
      <c r="C233" s="154"/>
      <c r="D233" s="157">
        <v>0.13700000000000001</v>
      </c>
      <c r="E233" s="157">
        <v>0.56100000000000005</v>
      </c>
    </row>
    <row r="234" spans="1:5" ht="15" customHeight="1" x14ac:dyDescent="0.15">
      <c r="A234" s="156" t="s">
        <v>232</v>
      </c>
      <c r="B234" s="154"/>
      <c r="C234" s="154"/>
      <c r="D234" s="157">
        <v>0.86299999999999999</v>
      </c>
      <c r="E234" s="157">
        <v>0.438</v>
      </c>
    </row>
    <row r="235" spans="1:5" ht="15" customHeight="1" x14ac:dyDescent="0.15">
      <c r="A235" s="163" t="s">
        <v>233</v>
      </c>
      <c r="B235" s="154"/>
      <c r="C235" s="154"/>
      <c r="D235" s="154"/>
      <c r="E235" s="154"/>
    </row>
    <row r="236" spans="1:5" ht="15" customHeight="1" x14ac:dyDescent="0.15">
      <c r="A236" s="156" t="s">
        <v>234</v>
      </c>
      <c r="B236" s="154"/>
      <c r="C236" s="154"/>
      <c r="D236" s="157">
        <v>0.75600000000000001</v>
      </c>
      <c r="E236" s="157">
        <v>2.5999999999999999E-2</v>
      </c>
    </row>
    <row r="237" spans="1:5" ht="15" customHeight="1" x14ac:dyDescent="0.15">
      <c r="A237" s="156" t="s">
        <v>123</v>
      </c>
      <c r="B237" s="154"/>
      <c r="C237" s="154"/>
      <c r="D237" s="157">
        <v>0.16300000000000001</v>
      </c>
      <c r="E237" s="157">
        <v>0.57899999999999996</v>
      </c>
    </row>
    <row r="238" spans="1:5" ht="15" customHeight="1" x14ac:dyDescent="0.15">
      <c r="A238" s="156" t="s">
        <v>131</v>
      </c>
      <c r="B238" s="154"/>
      <c r="C238" s="154"/>
      <c r="D238" s="157">
        <v>5.7000000000000002E-2</v>
      </c>
      <c r="E238" s="157">
        <v>0.26400000000000001</v>
      </c>
    </row>
    <row r="239" spans="1:5" ht="15" customHeight="1" x14ac:dyDescent="0.15">
      <c r="A239" s="156" t="s">
        <v>126</v>
      </c>
      <c r="B239" s="154"/>
      <c r="C239" s="154"/>
      <c r="D239" s="157">
        <v>4.0000000000000001E-3</v>
      </c>
      <c r="E239" s="164">
        <v>0</v>
      </c>
    </row>
    <row r="240" spans="1:5" ht="15" customHeight="1" x14ac:dyDescent="0.15">
      <c r="A240" s="156" t="s">
        <v>236</v>
      </c>
      <c r="B240" s="154"/>
      <c r="C240" s="154"/>
      <c r="D240" s="164">
        <v>0</v>
      </c>
      <c r="E240" s="157">
        <v>1.4E-2</v>
      </c>
    </row>
    <row r="241" spans="1:5" ht="15" customHeight="1" x14ac:dyDescent="0.15">
      <c r="A241" s="156" t="s">
        <v>95</v>
      </c>
      <c r="B241" s="154"/>
      <c r="C241" s="154"/>
      <c r="D241" s="157">
        <v>2.1000000000000001E-2</v>
      </c>
      <c r="E241" s="157">
        <v>0.11799999999999999</v>
      </c>
    </row>
  </sheetData>
  <mergeCells count="17">
    <mergeCell ref="A74:E74"/>
    <mergeCell ref="A2:E2"/>
    <mergeCell ref="A150:E150"/>
    <mergeCell ref="A221:E221"/>
    <mergeCell ref="B144:E144"/>
    <mergeCell ref="B117:E117"/>
    <mergeCell ref="B107:E107"/>
    <mergeCell ref="B102:E102"/>
    <mergeCell ref="B97:E97"/>
    <mergeCell ref="B88:E88"/>
    <mergeCell ref="B84:E84"/>
    <mergeCell ref="B79:E79"/>
    <mergeCell ref="B61:E61"/>
    <mergeCell ref="B50:E50"/>
    <mergeCell ref="B39:E39"/>
    <mergeCell ref="B18:E18"/>
    <mergeCell ref="B11:E11"/>
  </mergeCells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1FC0-A452-8A44-9713-FF804C866329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0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2.6640625" defaultRowHeight="15" customHeight="1" x14ac:dyDescent="0.15"/>
  <cols>
    <col min="1" max="1" width="34.1640625" customWidth="1"/>
    <col min="2" max="2" width="23.1640625" customWidth="1"/>
    <col min="3" max="3" width="25.6640625" customWidth="1"/>
    <col min="4" max="4" width="22.1640625" customWidth="1"/>
    <col min="5" max="5" width="17.83203125" customWidth="1"/>
    <col min="6" max="6" width="25" customWidth="1"/>
  </cols>
  <sheetData>
    <row r="1" spans="1:8" ht="15.75" customHeight="1" x14ac:dyDescent="0.15"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</row>
    <row r="2" spans="1:8" ht="19.5" customHeight="1" x14ac:dyDescent="0.15">
      <c r="A2" s="7" t="s">
        <v>6</v>
      </c>
      <c r="B2" s="8">
        <v>1487644</v>
      </c>
      <c r="C2" s="8">
        <v>11000</v>
      </c>
      <c r="D2" s="8">
        <v>331540</v>
      </c>
      <c r="E2" s="8">
        <v>155049</v>
      </c>
      <c r="F2" s="8">
        <v>3335</v>
      </c>
      <c r="G2" s="8">
        <f t="shared" ref="G2:G5" si="0">SUM(B2:F2)</f>
        <v>1988568</v>
      </c>
    </row>
    <row r="3" spans="1:8" ht="15.75" customHeight="1" x14ac:dyDescent="0.15">
      <c r="A3" s="9" t="s">
        <v>7</v>
      </c>
      <c r="B3" s="8">
        <v>69864</v>
      </c>
      <c r="C3" s="8">
        <v>56000</v>
      </c>
      <c r="D3" s="8">
        <v>6735</v>
      </c>
      <c r="E3" s="8">
        <v>289100</v>
      </c>
      <c r="F3" s="10">
        <v>90</v>
      </c>
      <c r="G3" s="10">
        <f t="shared" si="0"/>
        <v>421789</v>
      </c>
    </row>
    <row r="4" spans="1:8" ht="15.75" customHeight="1" x14ac:dyDescent="0.15">
      <c r="A4" s="11" t="s">
        <v>8</v>
      </c>
      <c r="B4" s="8">
        <v>2315</v>
      </c>
      <c r="C4" s="12">
        <v>0</v>
      </c>
      <c r="D4" s="12">
        <v>0</v>
      </c>
      <c r="E4" s="8">
        <v>3200</v>
      </c>
      <c r="F4" s="12">
        <v>0</v>
      </c>
      <c r="G4" s="8">
        <f t="shared" si="0"/>
        <v>5515</v>
      </c>
    </row>
    <row r="5" spans="1:8" ht="15.75" customHeight="1" x14ac:dyDescent="0.15">
      <c r="A5" s="13" t="s">
        <v>9</v>
      </c>
      <c r="B5" s="8">
        <v>22333</v>
      </c>
      <c r="C5" s="12">
        <v>100</v>
      </c>
      <c r="D5" s="12">
        <v>4064</v>
      </c>
      <c r="E5" s="12">
        <v>878</v>
      </c>
      <c r="F5" s="12">
        <v>497</v>
      </c>
      <c r="G5" s="8">
        <f t="shared" si="0"/>
        <v>27872</v>
      </c>
    </row>
    <row r="6" spans="1:8" ht="15.75" customHeight="1" x14ac:dyDescent="0.15">
      <c r="A6" s="14" t="s">
        <v>10</v>
      </c>
      <c r="B6" s="15">
        <v>0.65200000000000002</v>
      </c>
      <c r="D6" s="15">
        <v>0.60499999999999998</v>
      </c>
      <c r="E6" s="15">
        <v>0.754</v>
      </c>
      <c r="F6" s="15">
        <v>0.58399999999999996</v>
      </c>
      <c r="G6" s="15">
        <f t="shared" ref="G6:G13" si="1">AVERAGE(B6:F6)</f>
        <v>0.64875000000000005</v>
      </c>
    </row>
    <row r="7" spans="1:8" ht="15.75" customHeight="1" x14ac:dyDescent="0.15">
      <c r="A7" s="14" t="s">
        <v>11</v>
      </c>
      <c r="B7" s="15">
        <v>0.34799999999999998</v>
      </c>
      <c r="D7" s="15">
        <v>0.39500000000000002</v>
      </c>
      <c r="E7" s="15">
        <v>0.246</v>
      </c>
      <c r="F7" s="15">
        <v>0.41599999999999998</v>
      </c>
      <c r="G7" s="15">
        <f t="shared" si="1"/>
        <v>0.35125000000000001</v>
      </c>
    </row>
    <row r="8" spans="1:8" ht="15.75" customHeight="1" x14ac:dyDescent="0.15">
      <c r="A8" s="16" t="s">
        <v>12</v>
      </c>
      <c r="B8" s="17">
        <v>4.3999999999999997E-2</v>
      </c>
      <c r="C8" s="18"/>
      <c r="D8" s="17">
        <v>0.185</v>
      </c>
      <c r="E8" s="17">
        <v>4.0000000000000001E-3</v>
      </c>
      <c r="F8" s="19">
        <v>7.9000000000000001E-2</v>
      </c>
      <c r="G8" s="17">
        <f t="shared" si="1"/>
        <v>7.8E-2</v>
      </c>
    </row>
    <row r="9" spans="1:8" ht="15.75" customHeight="1" x14ac:dyDescent="0.15">
      <c r="A9" s="16" t="s">
        <v>13</v>
      </c>
      <c r="B9" s="17">
        <v>0.19500000000000001</v>
      </c>
      <c r="C9" s="18"/>
      <c r="D9" s="17">
        <v>0.29099999999999998</v>
      </c>
      <c r="E9" s="17">
        <v>5.6000000000000001E-2</v>
      </c>
      <c r="F9" s="19">
        <v>0.30199999999999999</v>
      </c>
      <c r="G9" s="17">
        <f t="shared" si="1"/>
        <v>0.21100000000000002</v>
      </c>
    </row>
    <row r="10" spans="1:8" ht="15.75" customHeight="1" x14ac:dyDescent="0.15">
      <c r="A10" s="16" t="s">
        <v>14</v>
      </c>
      <c r="B10" s="17">
        <v>0.22700000000000001</v>
      </c>
      <c r="C10" s="18"/>
      <c r="D10" s="17">
        <v>0.21099999999999999</v>
      </c>
      <c r="E10" s="17">
        <v>7.0999999999999994E-2</v>
      </c>
      <c r="F10" s="19">
        <v>0.25900000000000001</v>
      </c>
      <c r="G10" s="17">
        <f t="shared" si="1"/>
        <v>0.192</v>
      </c>
    </row>
    <row r="11" spans="1:8" ht="15.75" customHeight="1" x14ac:dyDescent="0.15">
      <c r="A11" s="16" t="s">
        <v>15</v>
      </c>
      <c r="B11" s="17">
        <v>0.20200000000000001</v>
      </c>
      <c r="C11" s="18"/>
      <c r="D11" s="17">
        <v>0.158</v>
      </c>
      <c r="E11" s="17">
        <v>0.13200000000000001</v>
      </c>
      <c r="F11" s="19">
        <v>0.16200000000000001</v>
      </c>
      <c r="G11" s="17">
        <f t="shared" si="1"/>
        <v>0.16350000000000001</v>
      </c>
    </row>
    <row r="12" spans="1:8" ht="15.75" customHeight="1" x14ac:dyDescent="0.15">
      <c r="A12" s="16" t="s">
        <v>16</v>
      </c>
      <c r="B12" s="17">
        <v>0.16800000000000001</v>
      </c>
      <c r="C12" s="18"/>
      <c r="D12" s="30">
        <v>0.155</v>
      </c>
      <c r="E12" s="17">
        <v>0.26600000000000001</v>
      </c>
      <c r="F12" s="19">
        <v>9.0999999999999998E-2</v>
      </c>
      <c r="G12" s="17">
        <f t="shared" si="1"/>
        <v>0.16999999999999998</v>
      </c>
    </row>
    <row r="13" spans="1:8" ht="15.75" customHeight="1" x14ac:dyDescent="0.15">
      <c r="A13" s="16" t="s">
        <v>17</v>
      </c>
      <c r="B13" s="17">
        <v>0.16400000000000001</v>
      </c>
      <c r="C13" s="18"/>
      <c r="D13" s="31"/>
      <c r="E13" s="17">
        <v>0.47099999999999997</v>
      </c>
      <c r="F13" s="19">
        <v>0.107</v>
      </c>
      <c r="G13" s="17">
        <f t="shared" si="1"/>
        <v>0.24733333333333332</v>
      </c>
    </row>
    <row r="14" spans="1:8" ht="15.75" customHeight="1" x14ac:dyDescent="0.15">
      <c r="A14" s="9" t="s">
        <v>18</v>
      </c>
      <c r="B14" s="9"/>
      <c r="C14" s="9"/>
      <c r="D14" s="9"/>
      <c r="E14" s="9"/>
      <c r="F14" s="9"/>
      <c r="G14" s="9"/>
      <c r="H14" s="20"/>
    </row>
    <row r="15" spans="1:8" ht="15.75" customHeight="1" x14ac:dyDescent="0.15">
      <c r="A15" s="12" t="s">
        <v>19</v>
      </c>
      <c r="B15" s="15">
        <v>0.59799999999999998</v>
      </c>
      <c r="C15" s="15">
        <v>0.58130000000000004</v>
      </c>
      <c r="D15" s="15">
        <v>0.61399999999999999</v>
      </c>
      <c r="E15" s="15">
        <v>0.45200000000000001</v>
      </c>
      <c r="G15" s="15">
        <f t="shared" ref="G15:G43" si="2">AVERAGE(B15:F15)</f>
        <v>0.56132499999999996</v>
      </c>
    </row>
    <row r="16" spans="1:8" ht="15.75" customHeight="1" x14ac:dyDescent="0.15">
      <c r="A16" s="12" t="s">
        <v>20</v>
      </c>
      <c r="B16" s="15"/>
      <c r="C16" s="15">
        <v>4.1700000000000001E-2</v>
      </c>
      <c r="E16" s="15">
        <v>0</v>
      </c>
      <c r="G16" s="15">
        <f t="shared" si="2"/>
        <v>2.085E-2</v>
      </c>
    </row>
    <row r="17" spans="1:8" ht="15.75" customHeight="1" x14ac:dyDescent="0.15">
      <c r="A17" s="12" t="s">
        <v>21</v>
      </c>
      <c r="B17" s="15">
        <v>0.111</v>
      </c>
      <c r="D17" s="15">
        <v>2.4E-2</v>
      </c>
      <c r="E17" s="15">
        <v>0.124</v>
      </c>
      <c r="G17" s="15">
        <f t="shared" si="2"/>
        <v>8.6333333333333331E-2</v>
      </c>
    </row>
    <row r="18" spans="1:8" ht="15.75" customHeight="1" x14ac:dyDescent="0.15">
      <c r="A18" s="12" t="s">
        <v>22</v>
      </c>
      <c r="B18" s="15">
        <v>1.4999999999999999E-2</v>
      </c>
      <c r="C18" s="15">
        <v>0.27950000000000003</v>
      </c>
      <c r="D18" s="15">
        <v>7.9000000000000001E-2</v>
      </c>
      <c r="E18" s="15">
        <v>5.6000000000000001E-2</v>
      </c>
      <c r="G18" s="15">
        <f t="shared" si="2"/>
        <v>0.10737500000000001</v>
      </c>
    </row>
    <row r="19" spans="1:8" ht="15.75" customHeight="1" x14ac:dyDescent="0.15">
      <c r="A19" s="12" t="s">
        <v>23</v>
      </c>
      <c r="B19" s="15">
        <v>2.7E-2</v>
      </c>
      <c r="C19" s="15">
        <v>1.0500000000000001E-2</v>
      </c>
      <c r="D19" s="15">
        <v>3.6999999999999998E-2</v>
      </c>
      <c r="E19" s="15">
        <v>3.9E-2</v>
      </c>
      <c r="G19" s="15">
        <f t="shared" si="2"/>
        <v>2.8374999999999997E-2</v>
      </c>
    </row>
    <row r="20" spans="1:8" ht="15.75" customHeight="1" x14ac:dyDescent="0.15">
      <c r="A20" s="12" t="s">
        <v>24</v>
      </c>
      <c r="B20" s="21">
        <v>0.02</v>
      </c>
      <c r="C20" s="15">
        <v>8.3999999999999995E-3</v>
      </c>
      <c r="D20" s="15">
        <v>1.7999999999999999E-2</v>
      </c>
      <c r="E20" s="15">
        <v>2.3E-2</v>
      </c>
      <c r="G20" s="21">
        <f t="shared" si="2"/>
        <v>1.7349999999999997E-2</v>
      </c>
    </row>
    <row r="21" spans="1:8" ht="15.75" customHeight="1" x14ac:dyDescent="0.15">
      <c r="A21" s="12" t="s">
        <v>25</v>
      </c>
      <c r="B21" s="15">
        <v>1.2999999999999999E-2</v>
      </c>
      <c r="D21" s="15">
        <v>1.4999999999999999E-2</v>
      </c>
      <c r="E21" s="15">
        <v>1.9E-2</v>
      </c>
      <c r="G21" s="15">
        <f t="shared" si="2"/>
        <v>1.5666666666666666E-2</v>
      </c>
      <c r="H21" s="22"/>
    </row>
    <row r="22" spans="1:8" ht="15.75" customHeight="1" x14ac:dyDescent="0.15">
      <c r="A22" s="12" t="s">
        <v>26</v>
      </c>
      <c r="B22" s="15">
        <v>1.9E-2</v>
      </c>
      <c r="D22" s="15">
        <v>2.3E-2</v>
      </c>
      <c r="E22" s="15">
        <v>1.2999999999999999E-2</v>
      </c>
      <c r="G22" s="15">
        <f t="shared" si="2"/>
        <v>1.833333333333333E-2</v>
      </c>
    </row>
    <row r="23" spans="1:8" ht="15.75" customHeight="1" x14ac:dyDescent="0.15">
      <c r="A23" s="12" t="s">
        <v>27</v>
      </c>
      <c r="B23" s="15"/>
      <c r="E23" s="15">
        <v>8.9999999999999993E-3</v>
      </c>
      <c r="G23" s="15">
        <f t="shared" si="2"/>
        <v>8.9999999999999993E-3</v>
      </c>
    </row>
    <row r="24" spans="1:8" ht="15.75" customHeight="1" x14ac:dyDescent="0.15">
      <c r="A24" s="12" t="s">
        <v>28</v>
      </c>
      <c r="B24" s="15"/>
      <c r="D24" s="15">
        <v>1.7999999999999999E-2</v>
      </c>
      <c r="E24" s="15">
        <v>8.9999999999999993E-3</v>
      </c>
      <c r="G24" s="15">
        <f t="shared" si="2"/>
        <v>1.3499999999999998E-2</v>
      </c>
    </row>
    <row r="25" spans="1:8" ht="15.75" customHeight="1" x14ac:dyDescent="0.15">
      <c r="A25" s="12" t="s">
        <v>29</v>
      </c>
      <c r="B25" s="15">
        <v>0.02</v>
      </c>
      <c r="E25" s="15">
        <v>4.0000000000000001E-3</v>
      </c>
      <c r="G25" s="15">
        <f t="shared" si="2"/>
        <v>1.2E-2</v>
      </c>
    </row>
    <row r="26" spans="1:8" ht="15.75" customHeight="1" x14ac:dyDescent="0.15">
      <c r="A26" s="12" t="s">
        <v>30</v>
      </c>
      <c r="B26" s="15">
        <v>2.5999999999999999E-2</v>
      </c>
      <c r="C26" s="15">
        <v>7.7000000000000002E-3</v>
      </c>
      <c r="D26" s="15">
        <v>2.3E-2</v>
      </c>
      <c r="E26" s="15">
        <v>2E-3</v>
      </c>
      <c r="G26" s="15">
        <f t="shared" si="2"/>
        <v>1.4675000000000001E-2</v>
      </c>
    </row>
    <row r="27" spans="1:8" ht="15.75" customHeight="1" x14ac:dyDescent="0.15">
      <c r="A27" s="12" t="s">
        <v>31</v>
      </c>
      <c r="B27" s="15">
        <v>6.2E-2</v>
      </c>
      <c r="C27" s="15">
        <v>9.5999999999999992E-3</v>
      </c>
      <c r="D27" s="15">
        <v>8.5999999999999993E-2</v>
      </c>
      <c r="E27" s="15">
        <v>2E-3</v>
      </c>
      <c r="G27" s="15">
        <f t="shared" si="2"/>
        <v>3.9899999999999998E-2</v>
      </c>
    </row>
    <row r="28" spans="1:8" ht="15.75" customHeight="1" x14ac:dyDescent="0.15">
      <c r="A28" s="12" t="s">
        <v>32</v>
      </c>
      <c r="B28" s="15"/>
      <c r="E28" s="15">
        <v>2E-3</v>
      </c>
      <c r="G28" s="15">
        <f t="shared" si="2"/>
        <v>2E-3</v>
      </c>
    </row>
    <row r="29" spans="1:8" ht="15.75" customHeight="1" x14ac:dyDescent="0.15">
      <c r="A29" s="12" t="s">
        <v>33</v>
      </c>
      <c r="B29" s="15"/>
      <c r="E29" s="15">
        <v>2E-3</v>
      </c>
      <c r="G29" s="15">
        <f t="shared" si="2"/>
        <v>2E-3</v>
      </c>
    </row>
    <row r="30" spans="1:8" ht="15.75" customHeight="1" x14ac:dyDescent="0.15">
      <c r="A30" s="12" t="s">
        <v>34</v>
      </c>
      <c r="B30" s="15"/>
      <c r="E30" s="15">
        <v>2E-3</v>
      </c>
      <c r="G30" s="15">
        <f t="shared" si="2"/>
        <v>2E-3</v>
      </c>
    </row>
    <row r="31" spans="1:8" ht="15.75" customHeight="1" x14ac:dyDescent="0.15">
      <c r="A31" s="12" t="s">
        <v>35</v>
      </c>
      <c r="B31" s="15"/>
      <c r="C31" s="15">
        <v>7.7000000000000002E-3</v>
      </c>
      <c r="E31" s="15">
        <v>1E-3</v>
      </c>
      <c r="G31" s="15">
        <f t="shared" si="2"/>
        <v>4.3499999999999997E-3</v>
      </c>
    </row>
    <row r="32" spans="1:8" ht="15.75" customHeight="1" x14ac:dyDescent="0.15">
      <c r="A32" s="12" t="s">
        <v>36</v>
      </c>
      <c r="B32" s="15"/>
      <c r="E32" s="15">
        <v>1E-3</v>
      </c>
      <c r="G32" s="15">
        <f t="shared" si="2"/>
        <v>1E-3</v>
      </c>
    </row>
    <row r="33" spans="1:7" ht="15.75" customHeight="1" x14ac:dyDescent="0.15">
      <c r="A33" s="12" t="s">
        <v>37</v>
      </c>
      <c r="B33" s="15"/>
      <c r="E33" s="15">
        <v>1E-3</v>
      </c>
      <c r="G33" s="15">
        <f t="shared" si="2"/>
        <v>1E-3</v>
      </c>
    </row>
    <row r="34" spans="1:7" ht="15.75" customHeight="1" x14ac:dyDescent="0.15">
      <c r="A34" s="12" t="s">
        <v>38</v>
      </c>
      <c r="B34" s="15"/>
      <c r="E34" s="15">
        <v>1E-3</v>
      </c>
      <c r="G34" s="15">
        <f t="shared" si="2"/>
        <v>1E-3</v>
      </c>
    </row>
    <row r="35" spans="1:7" ht="15.75" customHeight="1" x14ac:dyDescent="0.15">
      <c r="A35" s="12" t="s">
        <v>39</v>
      </c>
      <c r="B35" s="15"/>
      <c r="E35" s="15">
        <v>1E-3</v>
      </c>
      <c r="G35" s="15">
        <f t="shared" si="2"/>
        <v>1E-3</v>
      </c>
    </row>
    <row r="36" spans="1:7" ht="15.75" customHeight="1" x14ac:dyDescent="0.15">
      <c r="A36" s="12" t="s">
        <v>40</v>
      </c>
      <c r="B36" s="15"/>
      <c r="E36" s="15">
        <v>1E-3</v>
      </c>
      <c r="G36" s="15">
        <f t="shared" si="2"/>
        <v>1E-3</v>
      </c>
    </row>
    <row r="37" spans="1:7" ht="15.75" customHeight="1" x14ac:dyDescent="0.15">
      <c r="A37" s="12" t="s">
        <v>41</v>
      </c>
      <c r="B37" s="15"/>
      <c r="E37" s="15">
        <v>0</v>
      </c>
      <c r="G37" s="15">
        <f t="shared" si="2"/>
        <v>0</v>
      </c>
    </row>
    <row r="38" spans="1:7" ht="15.75" customHeight="1" x14ac:dyDescent="0.15">
      <c r="A38" s="12" t="s">
        <v>42</v>
      </c>
      <c r="B38" s="15"/>
      <c r="E38" s="15">
        <v>0</v>
      </c>
      <c r="G38" s="15">
        <f t="shared" si="2"/>
        <v>0</v>
      </c>
    </row>
    <row r="39" spans="1:7" ht="15.75" customHeight="1" x14ac:dyDescent="0.15">
      <c r="A39" s="12" t="s">
        <v>43</v>
      </c>
      <c r="B39" s="15"/>
      <c r="E39" s="15">
        <v>0</v>
      </c>
      <c r="G39" s="15">
        <f t="shared" si="2"/>
        <v>0</v>
      </c>
    </row>
    <row r="40" spans="1:7" ht="15.75" customHeight="1" x14ac:dyDescent="0.15">
      <c r="A40" s="12" t="s">
        <v>44</v>
      </c>
      <c r="B40" s="15"/>
      <c r="E40" s="15">
        <v>0</v>
      </c>
      <c r="G40" s="15">
        <f t="shared" si="2"/>
        <v>0</v>
      </c>
    </row>
    <row r="41" spans="1:7" ht="15.75" customHeight="1" x14ac:dyDescent="0.15">
      <c r="A41" s="12" t="s">
        <v>45</v>
      </c>
      <c r="C41" s="15">
        <v>5.7000000000000002E-3</v>
      </c>
      <c r="G41" s="15">
        <f t="shared" si="2"/>
        <v>5.7000000000000002E-3</v>
      </c>
    </row>
    <row r="42" spans="1:7" ht="15.75" customHeight="1" x14ac:dyDescent="0.15">
      <c r="A42" s="12" t="s">
        <v>46</v>
      </c>
      <c r="C42" s="15">
        <v>5.4000000000000003E-3</v>
      </c>
      <c r="G42" s="15">
        <f t="shared" si="2"/>
        <v>5.4000000000000003E-3</v>
      </c>
    </row>
    <row r="43" spans="1:7" ht="15.75" customHeight="1" x14ac:dyDescent="0.15">
      <c r="A43" s="12" t="s">
        <v>47</v>
      </c>
      <c r="D43" s="15">
        <v>6.3E-2</v>
      </c>
      <c r="G43" s="15">
        <f t="shared" si="2"/>
        <v>6.3E-2</v>
      </c>
    </row>
    <row r="44" spans="1:7" ht="15.75" customHeight="1" x14ac:dyDescent="0.15">
      <c r="A44" s="23" t="s">
        <v>48</v>
      </c>
      <c r="B44" s="9"/>
      <c r="C44" s="9"/>
      <c r="D44" s="9"/>
      <c r="E44" s="9"/>
      <c r="F44" s="9"/>
      <c r="G44" s="9"/>
    </row>
    <row r="45" spans="1:7" ht="15.75" customHeight="1" x14ac:dyDescent="0.15">
      <c r="A45" s="12" t="s">
        <v>49</v>
      </c>
      <c r="B45" s="15">
        <v>0.126</v>
      </c>
      <c r="C45" s="15">
        <v>0.34860000000000002</v>
      </c>
      <c r="D45" s="15">
        <v>0.34899999999999998</v>
      </c>
      <c r="F45" s="15">
        <v>0.40100000000000002</v>
      </c>
      <c r="G45" s="15">
        <f t="shared" ref="G45:G65" si="3">AVERAGE(B45:F45)</f>
        <v>0.30615000000000003</v>
      </c>
    </row>
    <row r="46" spans="1:7" ht="15.75" customHeight="1" x14ac:dyDescent="0.15">
      <c r="A46" s="12" t="s">
        <v>50</v>
      </c>
      <c r="B46" s="15">
        <v>3.5000000000000003E-2</v>
      </c>
      <c r="C46" s="15">
        <v>3.7600000000000001E-2</v>
      </c>
      <c r="D46" s="15">
        <v>7.8E-2</v>
      </c>
      <c r="F46" s="15">
        <v>3.7999999999999999E-2</v>
      </c>
      <c r="G46" s="15">
        <f t="shared" si="3"/>
        <v>4.7150000000000004E-2</v>
      </c>
    </row>
    <row r="47" spans="1:7" ht="15.75" customHeight="1" x14ac:dyDescent="0.15">
      <c r="A47" s="12" t="s">
        <v>51</v>
      </c>
      <c r="B47" s="15">
        <v>1.9E-2</v>
      </c>
      <c r="C47" s="15">
        <v>1.6199999999999999E-2</v>
      </c>
      <c r="D47" s="15">
        <v>3.6999999999999998E-2</v>
      </c>
      <c r="F47" s="15">
        <v>2.8000000000000001E-2</v>
      </c>
      <c r="G47" s="15">
        <f t="shared" si="3"/>
        <v>2.5049999999999996E-2</v>
      </c>
    </row>
    <row r="48" spans="1:7" ht="15.75" customHeight="1" x14ac:dyDescent="0.15">
      <c r="A48" s="12" t="s">
        <v>52</v>
      </c>
      <c r="B48" s="15">
        <v>1.4999999999999999E-2</v>
      </c>
      <c r="D48" s="15">
        <v>1.2E-2</v>
      </c>
      <c r="G48" s="15">
        <f t="shared" si="3"/>
        <v>1.35E-2</v>
      </c>
    </row>
    <row r="49" spans="1:7" ht="15.75" customHeight="1" x14ac:dyDescent="0.15">
      <c r="A49" s="12" t="s">
        <v>53</v>
      </c>
      <c r="B49" s="15">
        <v>1.2999999999999999E-2</v>
      </c>
      <c r="G49" s="15">
        <f t="shared" si="3"/>
        <v>1.2999999999999999E-2</v>
      </c>
    </row>
    <row r="50" spans="1:7" ht="15.75" customHeight="1" x14ac:dyDescent="0.15">
      <c r="A50" s="12" t="s">
        <v>54</v>
      </c>
      <c r="B50" s="15">
        <v>1.2E-2</v>
      </c>
      <c r="F50" s="15">
        <v>1.7000000000000001E-2</v>
      </c>
      <c r="G50" s="15">
        <f t="shared" si="3"/>
        <v>1.4500000000000001E-2</v>
      </c>
    </row>
    <row r="51" spans="1:7" ht="15.75" customHeight="1" x14ac:dyDescent="0.15">
      <c r="A51" s="12" t="s">
        <v>55</v>
      </c>
      <c r="B51" s="15">
        <v>8.9999999999999993E-3</v>
      </c>
      <c r="G51" s="15">
        <f t="shared" si="3"/>
        <v>8.9999999999999993E-3</v>
      </c>
    </row>
    <row r="52" spans="1:7" ht="15.75" customHeight="1" x14ac:dyDescent="0.15">
      <c r="A52" s="12" t="s">
        <v>56</v>
      </c>
      <c r="B52" s="15">
        <v>8.9999999999999993E-3</v>
      </c>
      <c r="G52" s="15">
        <f t="shared" si="3"/>
        <v>8.9999999999999993E-3</v>
      </c>
    </row>
    <row r="53" spans="1:7" ht="15.75" customHeight="1" x14ac:dyDescent="0.15">
      <c r="A53" s="12" t="s">
        <v>57</v>
      </c>
      <c r="B53" s="15">
        <v>8.9999999999999993E-3</v>
      </c>
      <c r="G53" s="15">
        <f t="shared" si="3"/>
        <v>8.9999999999999993E-3</v>
      </c>
    </row>
    <row r="54" spans="1:7" ht="15.75" customHeight="1" x14ac:dyDescent="0.15">
      <c r="A54" s="12" t="s">
        <v>58</v>
      </c>
      <c r="C54" s="15">
        <v>4.2700000000000002E-2</v>
      </c>
      <c r="G54" s="15">
        <f t="shared" si="3"/>
        <v>4.2700000000000002E-2</v>
      </c>
    </row>
    <row r="55" spans="1:7" ht="15.75" customHeight="1" x14ac:dyDescent="0.15">
      <c r="A55" s="12" t="s">
        <v>59</v>
      </c>
      <c r="C55" s="15">
        <v>3.8399999999999997E-2</v>
      </c>
      <c r="D55" s="15">
        <v>0.114</v>
      </c>
      <c r="F55" s="15">
        <v>3.5999999999999997E-2</v>
      </c>
      <c r="G55" s="15">
        <f t="shared" si="3"/>
        <v>6.2800000000000009E-2</v>
      </c>
    </row>
    <row r="56" spans="1:7" ht="15.75" customHeight="1" x14ac:dyDescent="0.2">
      <c r="A56" s="24" t="s">
        <v>60</v>
      </c>
      <c r="C56" s="15">
        <v>3.2300000000000002E-2</v>
      </c>
      <c r="G56" s="15">
        <f t="shared" si="3"/>
        <v>3.2300000000000002E-2</v>
      </c>
    </row>
    <row r="57" spans="1:7" ht="15.75" customHeight="1" x14ac:dyDescent="0.2">
      <c r="A57" s="24" t="s">
        <v>61</v>
      </c>
      <c r="C57" s="15">
        <v>2.23E-2</v>
      </c>
      <c r="G57" s="15">
        <f t="shared" si="3"/>
        <v>2.23E-2</v>
      </c>
    </row>
    <row r="58" spans="1:7" ht="15.75" customHeight="1" x14ac:dyDescent="0.2">
      <c r="A58" s="24" t="s">
        <v>62</v>
      </c>
      <c r="C58" s="15">
        <v>2.2200000000000001E-2</v>
      </c>
      <c r="G58" s="15">
        <f t="shared" si="3"/>
        <v>2.2200000000000001E-2</v>
      </c>
    </row>
    <row r="59" spans="1:7" ht="15.75" customHeight="1" x14ac:dyDescent="0.2">
      <c r="A59" s="24" t="s">
        <v>63</v>
      </c>
      <c r="C59" s="15">
        <v>1.7299999999999999E-2</v>
      </c>
      <c r="G59" s="15">
        <f t="shared" si="3"/>
        <v>1.7299999999999999E-2</v>
      </c>
    </row>
    <row r="60" spans="1:7" ht="15.75" customHeight="1" x14ac:dyDescent="0.15">
      <c r="A60" s="12" t="s">
        <v>64</v>
      </c>
      <c r="D60" s="15">
        <v>1.7000000000000001E-2</v>
      </c>
      <c r="G60" s="15">
        <f t="shared" si="3"/>
        <v>1.7000000000000001E-2</v>
      </c>
    </row>
    <row r="61" spans="1:7" ht="15.75" customHeight="1" x14ac:dyDescent="0.15">
      <c r="A61" s="12" t="s">
        <v>65</v>
      </c>
      <c r="D61" s="15">
        <v>1.7000000000000001E-2</v>
      </c>
      <c r="G61" s="15">
        <f t="shared" si="3"/>
        <v>1.7000000000000001E-2</v>
      </c>
    </row>
    <row r="62" spans="1:7" ht="15.75" customHeight="1" x14ac:dyDescent="0.15">
      <c r="A62" s="12" t="s">
        <v>66</v>
      </c>
      <c r="D62" s="15">
        <v>1.4999999999999999E-2</v>
      </c>
      <c r="G62" s="15">
        <f t="shared" si="3"/>
        <v>1.4999999999999999E-2</v>
      </c>
    </row>
    <row r="63" spans="1:7" ht="15.75" customHeight="1" x14ac:dyDescent="0.15">
      <c r="A63" s="12" t="s">
        <v>67</v>
      </c>
      <c r="D63" s="15">
        <v>1.4999999999999999E-2</v>
      </c>
      <c r="G63" s="15">
        <f t="shared" si="3"/>
        <v>1.4999999999999999E-2</v>
      </c>
    </row>
    <row r="64" spans="1:7" ht="15.75" customHeight="1" x14ac:dyDescent="0.15">
      <c r="A64" s="12" t="s">
        <v>68</v>
      </c>
      <c r="D64" s="15">
        <v>1.2E-2</v>
      </c>
      <c r="G64" s="15">
        <f t="shared" si="3"/>
        <v>1.2E-2</v>
      </c>
    </row>
    <row r="65" spans="1:7" ht="15.75" customHeight="1" x14ac:dyDescent="0.15">
      <c r="A65" s="12" t="s">
        <v>69</v>
      </c>
      <c r="D65" s="15">
        <v>0.33400000000000002</v>
      </c>
      <c r="G65" s="15">
        <f t="shared" si="3"/>
        <v>0.33400000000000002</v>
      </c>
    </row>
    <row r="66" spans="1:7" ht="15.75" customHeight="1" x14ac:dyDescent="0.15">
      <c r="A66" s="9" t="s">
        <v>70</v>
      </c>
      <c r="B66" s="9"/>
      <c r="C66" s="9"/>
      <c r="D66" s="9"/>
      <c r="E66" s="9"/>
      <c r="F66" s="9"/>
      <c r="G66" s="9"/>
    </row>
    <row r="67" spans="1:7" ht="15.75" customHeight="1" x14ac:dyDescent="0.15">
      <c r="A67" s="12" t="s">
        <v>71</v>
      </c>
      <c r="C67" s="15">
        <v>0.109</v>
      </c>
      <c r="E67" s="15">
        <v>0.70399999999999996</v>
      </c>
      <c r="G67" s="15">
        <f t="shared" ref="G67:G70" si="4">AVERAGE(B67:F67)</f>
        <v>0.40649999999999997</v>
      </c>
    </row>
    <row r="68" spans="1:7" ht="15.75" customHeight="1" x14ac:dyDescent="0.15">
      <c r="A68" s="12" t="s">
        <v>72</v>
      </c>
      <c r="C68" s="15">
        <v>0.89100000000000001</v>
      </c>
      <c r="E68" s="15">
        <v>0.13200000000000001</v>
      </c>
      <c r="G68" s="15">
        <f t="shared" si="4"/>
        <v>0.51150000000000007</v>
      </c>
    </row>
    <row r="69" spans="1:7" ht="15.75" customHeight="1" x14ac:dyDescent="0.15">
      <c r="A69" s="12" t="s">
        <v>73</v>
      </c>
      <c r="C69" s="21">
        <v>0</v>
      </c>
      <c r="E69" s="15">
        <v>0.01</v>
      </c>
      <c r="G69" s="15">
        <f t="shared" si="4"/>
        <v>5.0000000000000001E-3</v>
      </c>
    </row>
    <row r="70" spans="1:7" ht="15.75" customHeight="1" x14ac:dyDescent="0.15">
      <c r="A70" s="12" t="s">
        <v>74</v>
      </c>
      <c r="E70" s="15">
        <v>0.153</v>
      </c>
      <c r="G70" s="15">
        <f t="shared" si="4"/>
        <v>0.153</v>
      </c>
    </row>
    <row r="71" spans="1:7" ht="15.75" customHeight="1" x14ac:dyDescent="0.15"/>
    <row r="72" spans="1:7" ht="15.75" customHeight="1" x14ac:dyDescent="0.15"/>
    <row r="73" spans="1:7" ht="15.75" customHeight="1" x14ac:dyDescent="0.15"/>
    <row r="74" spans="1:7" ht="15.75" customHeight="1" x14ac:dyDescent="0.15"/>
    <row r="75" spans="1:7" ht="15.75" customHeight="1" x14ac:dyDescent="0.15"/>
    <row r="76" spans="1:7" ht="15.75" customHeight="1" x14ac:dyDescent="0.15"/>
    <row r="77" spans="1:7" ht="15.75" customHeight="1" x14ac:dyDescent="0.15"/>
    <row r="78" spans="1:7" ht="15.75" customHeight="1" x14ac:dyDescent="0.15"/>
    <row r="79" spans="1:7" ht="15.75" customHeight="1" x14ac:dyDescent="0.15"/>
    <row r="80" spans="1:7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1">
    <mergeCell ref="D12:D13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2024-2025-2026 (2)</vt:lpstr>
      <vt:lpstr>Comparativo enero-febrero 2026</vt:lpstr>
      <vt:lpstr>Hoja1</vt:lpstr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NILSON GIOVANNI MUÑOZ HURTADO</cp:lastModifiedBy>
  <dcterms:created xsi:type="dcterms:W3CDTF">2026-02-15T17:37:34Z</dcterms:created>
  <dcterms:modified xsi:type="dcterms:W3CDTF">2026-03-16T04:16:11Z</dcterms:modified>
</cp:coreProperties>
</file>