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lidado 2024-2025-2026 (2)" sheetId="1" r:id="rId4"/>
    <sheet state="visible" name="Comparativo enero-febrero 2026" sheetId="2" r:id="rId5"/>
    <sheet state="hidden" name="Hoja1" sheetId="3" r:id="rId6"/>
    <sheet state="hidden" name="Página1" sheetId="4" r:id="rId7"/>
  </sheets>
  <definedNames/>
  <calcPr/>
  <extLst>
    <ext uri="GoogleSheetsCustomDataVersion2">
      <go:sheetsCustomData xmlns:go="http://customooxmlschemas.google.com/" r:id="rId8" roundtripDataChecksum="Mj93aNnh683bYoIGWy5a0n8w16IrDt0DcJYpWx8tOow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5">
      <text>
        <t xml:space="preserve">Suma de Reprod. de 3 seg + Reprod. de 1 min 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5">
      <text>
        <t xml:space="preserve">Suma de Reprod. de 3 seg + Reprod. de 1 min 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4">
      <text>
        <t xml:space="preserve">======
ID#AAAB153W-CM
tc={e3384c62-9576-4a34-aca8-f8a210870cbf}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Horas de reproducción</t>
      </text>
    </comment>
    <comment authorId="0" ref="B2">
      <text>
        <t xml:space="preserve">======
ID#AAAB153W-CI
tc={e6acb7e4-f85f-494e-9269-15fb54f8ef89}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Visualizaciones de video</t>
      </text>
    </comment>
    <comment authorId="0" ref="E3">
      <text>
        <t xml:space="preserve">======
ID#AAAB15vu0bc
tc={385d23fe-5149-4365-9b94-9a6ed7953aa6}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Impresiones</t>
      </text>
    </comment>
    <comment authorId="0" ref="D5">
      <text>
        <t xml:space="preserve">======
ID#AAAB15vu0bY
tc={cb68b366-1996-451a-8094-445915d93641}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Total seguidores</t>
      </text>
    </comment>
    <comment authorId="0" ref="E5">
      <text>
        <t xml:space="preserve">======
ID#AAAB15vu0bU
tc={f3f24bc7-1c7e-435d-b37d-a06de2db1be0}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Total suscriptores</t>
      </text>
    </comment>
    <comment authorId="0" ref="F3">
      <text>
        <t xml:space="preserve">======
ID#AAAB15vu0bQ
tc={33ed6e60-b6bf-4838-9550-a6652f28f9d9}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Interaciones</t>
      </text>
    </comment>
    <comment authorId="0" ref="D2">
      <text>
        <t xml:space="preserve">======
ID#AAAB15vu0bM
tc={2781bf5c-e90e-4e2f-9582-a6cb48c381d2}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Visualizaciones</t>
      </text>
    </comment>
    <comment authorId="0" ref="E2">
      <text>
        <t xml:space="preserve">======
ID#AAAB15vu0bI
tc={0cb8d214-97b3-46a9-90d8-eb2ca701bb08}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Visualizaciones</t>
      </text>
    </comment>
    <comment authorId="0" ref="F5">
      <text>
        <t xml:space="preserve">======
ID#AAAB15vu0bE
tc={a1e6a895-ce85-496c-ae86-a7c2a517ccc1}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Seguidores</t>
      </text>
    </comment>
    <comment authorId="0" ref="B5">
      <text>
        <t xml:space="preserve">======
ID#AAAB15vu0bA
tc={55cd2b33-78ca-4ff6-81f4-6d2a4b1fbdde}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Total seguidores</t>
      </text>
    </comment>
    <comment authorId="0" ref="B4">
      <text>
        <t xml:space="preserve">======
ID#AAAB15vu0a8
tc={37c9a5cd-ff8e-4649-a7cc-5c5f65d158a8}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Tiempo de reproducción</t>
      </text>
    </comment>
    <comment authorId="0" ref="C2">
      <text>
        <t xml:space="preserve">======
ID#AAAB15vu0a4
tc={d56a0438-9928-4080-8124-a0ff85423db1}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Visitantes</t>
      </text>
    </comment>
    <comment authorId="0" ref="D3">
      <text>
        <t xml:space="preserve">======
ID#AAAB15vu0a0
tc={cb00166e-19a3-4711-bc42-2e31ab80aa51}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Interacciones (suma de Me Gusta + Comentarios + Compartidos)</t>
      </text>
    </comment>
    <comment authorId="0" ref="C3">
      <text>
        <t xml:space="preserve">======
ID#AAAB15vu0aw
tc={3a11c24e-db06-4e36-b7c3-a2b9bfdefa30}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Total impresiones</t>
      </text>
    </comment>
    <comment authorId="0" ref="B3">
      <text>
        <t xml:space="preserve">======
ID#AAAB15vu0as
tc={97dc8a78-617c-4992-a6b5-223ff24058ca}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Interaciones con el contenido</t>
      </text>
    </comment>
    <comment authorId="0" ref="F2">
      <text>
        <t xml:space="preserve">======
ID#AAAB15vu0ao
tc={8f7c7223-e2f6-41df-b96c-067c0d32f38b}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Visualizaciones</t>
      </text>
    </comment>
  </commentList>
  <extLst>
    <ext uri="GoogleSheetsCustomDataVersion2">
      <go:sheetsCustomData xmlns:go="http://customooxmlschemas.google.com/" r:id="rId1" roundtripDataSignature="AMtx7mhMZT8co+1d63sDYX7/mYsPxQU2Bg=="/>
    </ext>
  </extLst>
</comments>
</file>

<file path=xl/sharedStrings.xml><?xml version="1.0" encoding="utf-8"?>
<sst xmlns="http://schemas.openxmlformats.org/spreadsheetml/2006/main" count="541" uniqueCount="241">
  <si>
    <t>FACEBOOK</t>
  </si>
  <si>
    <t>2026 (enero)</t>
  </si>
  <si>
    <t>2026 (Febrero)</t>
  </si>
  <si>
    <t>2026 (Marzo)</t>
  </si>
  <si>
    <t>Visualizaciones (vistas)</t>
  </si>
  <si>
    <t>Reproduciones</t>
  </si>
  <si>
    <t>Interacciones con el contenido</t>
  </si>
  <si>
    <t>Tiempo de reproducción (horas)</t>
  </si>
  <si>
    <t>Clic en enlace</t>
  </si>
  <si>
    <t>Nuevos seguidores</t>
  </si>
  <si>
    <t>Visitas</t>
  </si>
  <si>
    <t>Contenido publicado</t>
  </si>
  <si>
    <t>Reels</t>
  </si>
  <si>
    <t>Enlaces</t>
  </si>
  <si>
    <t>Fotos</t>
  </si>
  <si>
    <t>Texto</t>
  </si>
  <si>
    <t>Historias</t>
  </si>
  <si>
    <t>Video en vivo</t>
  </si>
  <si>
    <t>Visualizaciones</t>
  </si>
  <si>
    <t>Foto</t>
  </si>
  <si>
    <t>En vivo</t>
  </si>
  <si>
    <t>Otros</t>
  </si>
  <si>
    <t>Varia fotos</t>
  </si>
  <si>
    <t>Varios Archivos multimedia</t>
  </si>
  <si>
    <t xml:space="preserve">Interaciones con el contenido </t>
  </si>
  <si>
    <t>Varias fotos</t>
  </si>
  <si>
    <t>Varios archivos multimedia</t>
  </si>
  <si>
    <t>Seguidores totales</t>
  </si>
  <si>
    <t>Edad y sexo</t>
  </si>
  <si>
    <t>18 a 24 años</t>
  </si>
  <si>
    <t>25 a 34 años</t>
  </si>
  <si>
    <t>35 a 44 años</t>
  </si>
  <si>
    <t>45 a 54 años</t>
  </si>
  <si>
    <t>55 a 64 años</t>
  </si>
  <si>
    <t>Mas de 65 años</t>
  </si>
  <si>
    <t>Hombres</t>
  </si>
  <si>
    <t>Mujeres</t>
  </si>
  <si>
    <t>Principales ciudades</t>
  </si>
  <si>
    <t>Bogotá</t>
  </si>
  <si>
    <t>Cali</t>
  </si>
  <si>
    <t>Medellín</t>
  </si>
  <si>
    <t>Barranquilla</t>
  </si>
  <si>
    <t>Cartagena de Indias</t>
  </si>
  <si>
    <t>Caracas</t>
  </si>
  <si>
    <t>Pereira</t>
  </si>
  <si>
    <t>Bucaramanga</t>
  </si>
  <si>
    <t>Cúcuta</t>
  </si>
  <si>
    <t>Ibagué</t>
  </si>
  <si>
    <t>Soacha</t>
  </si>
  <si>
    <t>Principales paises</t>
  </si>
  <si>
    <t>Colombia</t>
  </si>
  <si>
    <t>Venezuela</t>
  </si>
  <si>
    <t>Brasil</t>
  </si>
  <si>
    <t>México</t>
  </si>
  <si>
    <t>Argentina</t>
  </si>
  <si>
    <t>Bolivia</t>
  </si>
  <si>
    <t>Perú</t>
  </si>
  <si>
    <t>Ecuador</t>
  </si>
  <si>
    <t>Estados Unidos</t>
  </si>
  <si>
    <t>España</t>
  </si>
  <si>
    <t>YouTube</t>
  </si>
  <si>
    <t>Tiempo de visualización</t>
  </si>
  <si>
    <t>Nuevos suscriptores</t>
  </si>
  <si>
    <t>CONTENIDO</t>
  </si>
  <si>
    <t>Emisiones en vivo</t>
  </si>
  <si>
    <t>Videos</t>
  </si>
  <si>
    <t>Shorts</t>
  </si>
  <si>
    <t>Emision en vivo</t>
  </si>
  <si>
    <t>Como te encuentran los usuarios</t>
  </si>
  <si>
    <t>Funciones de exploración</t>
  </si>
  <si>
    <t>Videos sugeridos</t>
  </si>
  <si>
    <t>Feed de shorts</t>
  </si>
  <si>
    <t>Publicidad de YouTube</t>
  </si>
  <si>
    <t>Busqueda Youtube</t>
  </si>
  <si>
    <t xml:space="preserve">Fuentes externas </t>
  </si>
  <si>
    <t>Directa o desconocida</t>
  </si>
  <si>
    <t xml:space="preserve">Otras </t>
  </si>
  <si>
    <t>AUDIENCIA</t>
  </si>
  <si>
    <t>Audiencia mensual</t>
  </si>
  <si>
    <t>Tiempo de visualización de los suscriptores</t>
  </si>
  <si>
    <t>No suscrito</t>
  </si>
  <si>
    <t>Suscritos</t>
  </si>
  <si>
    <t>Tipo de dispositivo</t>
  </si>
  <si>
    <t>Smathphone</t>
  </si>
  <si>
    <t>Tv</t>
  </si>
  <si>
    <t>Ordenador</t>
  </si>
  <si>
    <t>Tablet</t>
  </si>
  <si>
    <t xml:space="preserve">Mujer </t>
  </si>
  <si>
    <t>Hombre</t>
  </si>
  <si>
    <t>13 a 17 años</t>
  </si>
  <si>
    <t>Regiones geográficas principales</t>
  </si>
  <si>
    <t>República Doiminicana</t>
  </si>
  <si>
    <t>Nicaragua</t>
  </si>
  <si>
    <t>Chile</t>
  </si>
  <si>
    <t>Costa Rica</t>
  </si>
  <si>
    <t>Salvador</t>
  </si>
  <si>
    <t>Honduras</t>
  </si>
  <si>
    <t>Guatemala</t>
  </si>
  <si>
    <t>Canadá</t>
  </si>
  <si>
    <t>Cuba</t>
  </si>
  <si>
    <t>Panamá</t>
  </si>
  <si>
    <t>Uruguay</t>
  </si>
  <si>
    <t>Puerto Rico</t>
  </si>
  <si>
    <t>Paraguay</t>
  </si>
  <si>
    <t>Curazao</t>
  </si>
  <si>
    <t>Suiza</t>
  </si>
  <si>
    <t>Australia</t>
  </si>
  <si>
    <t>Idiomas principales</t>
  </si>
  <si>
    <t>Sin subtitulos</t>
  </si>
  <si>
    <t>Español</t>
  </si>
  <si>
    <t>Ingles</t>
  </si>
  <si>
    <t>TIKTOK</t>
  </si>
  <si>
    <t>Alcance</t>
  </si>
  <si>
    <t>Visualizaciones de videos</t>
  </si>
  <si>
    <t>Público alcanzado</t>
  </si>
  <si>
    <t>Visualizaciones de perfil</t>
  </si>
  <si>
    <t>Interacciones</t>
  </si>
  <si>
    <t>Me gusta</t>
  </si>
  <si>
    <t>Compartidos</t>
  </si>
  <si>
    <t>Comentarios</t>
  </si>
  <si>
    <t>Conversiones</t>
  </si>
  <si>
    <t>Clic en el sitio web</t>
  </si>
  <si>
    <t>Clic en número de tel</t>
  </si>
  <si>
    <t>Seguidores</t>
  </si>
  <si>
    <t>Crecimiento neto</t>
  </si>
  <si>
    <t>Seguidores perdidos</t>
  </si>
  <si>
    <t>Espectadores</t>
  </si>
  <si>
    <t>Edad</t>
  </si>
  <si>
    <t>Mejores paises</t>
  </si>
  <si>
    <t>Nigeria</t>
  </si>
  <si>
    <t>Alemania</t>
  </si>
  <si>
    <t>Sierra Leona</t>
  </si>
  <si>
    <t>Mejores ciudades</t>
  </si>
  <si>
    <t>Medellin</t>
  </si>
  <si>
    <t>Yopal</t>
  </si>
  <si>
    <t>Cartagena</t>
  </si>
  <si>
    <t>Popayan</t>
  </si>
  <si>
    <t>Itagui</t>
  </si>
  <si>
    <t>Ibague</t>
  </si>
  <si>
    <t>Envigado</t>
  </si>
  <si>
    <t>Mosquera</t>
  </si>
  <si>
    <t>Pasto</t>
  </si>
  <si>
    <t>Cucutá</t>
  </si>
  <si>
    <t>Limon</t>
  </si>
  <si>
    <t>Reston</t>
  </si>
  <si>
    <t>San Gil</t>
  </si>
  <si>
    <t>Ipiales</t>
  </si>
  <si>
    <t>Chiquinquirá</t>
  </si>
  <si>
    <t>Curumani</t>
  </si>
  <si>
    <t>Tuxtla Gutierrez</t>
  </si>
  <si>
    <t>Temuco</t>
  </si>
  <si>
    <t>Ambato</t>
  </si>
  <si>
    <t>Caucásica</t>
  </si>
  <si>
    <t>SITIO WEB PRIRADIOTV.COM</t>
  </si>
  <si>
    <t>Visitantes</t>
  </si>
  <si>
    <t>Visitantes unicos</t>
  </si>
  <si>
    <t>Trafico directo</t>
  </si>
  <si>
    <t>Búsqueda orgánica</t>
  </si>
  <si>
    <t>Social orgánico</t>
  </si>
  <si>
    <t>Sin asignar</t>
  </si>
  <si>
    <t>Impresiones</t>
  </si>
  <si>
    <t>Seg en prromedio que permanecen los visitantes</t>
  </si>
  <si>
    <t>Dispositivo de conexión</t>
  </si>
  <si>
    <t>Computador</t>
  </si>
  <si>
    <t>Principales espectadores</t>
  </si>
  <si>
    <t>China</t>
  </si>
  <si>
    <t>Vietnam</t>
  </si>
  <si>
    <t>Indicador</t>
  </si>
  <si>
    <t>Sitio web priradiotv.com</t>
  </si>
  <si>
    <t xml:space="preserve">FACEBOOK </t>
  </si>
  <si>
    <t>SITIO PRIRADIOTV</t>
  </si>
  <si>
    <t>YOUTUBE</t>
  </si>
  <si>
    <t>INSTAGRAM</t>
  </si>
  <si>
    <t>TOTAL</t>
  </si>
  <si>
    <t>ALCANCE</t>
  </si>
  <si>
    <t xml:space="preserve">INTERACCIONES </t>
  </si>
  <si>
    <t>TIEMPO DE REPRODUCCIÓN</t>
  </si>
  <si>
    <t>TOTAL SEGUIDORES</t>
  </si>
  <si>
    <t>PUBLICO MASCULINO</t>
  </si>
  <si>
    <t>PUBLICO FEMENINO</t>
  </si>
  <si>
    <t>ENTRE 18 Y 24 AÑOS</t>
  </si>
  <si>
    <t>ENTRE 25 Y 34 AÑOS</t>
  </si>
  <si>
    <t>ENTRE 35 Y 44 AÑOS</t>
  </si>
  <si>
    <t>ENTRE 45 Y 54 AÑOS</t>
  </si>
  <si>
    <t>ENTRE 55 Y 64 AÑOS</t>
  </si>
  <si>
    <t>MAS DE 65 AÑOS</t>
  </si>
  <si>
    <t>PÚBLICO POR PAISES</t>
  </si>
  <si>
    <t>COLOMBIA</t>
  </si>
  <si>
    <t>CHINA</t>
  </si>
  <si>
    <t>VENEZUELA</t>
  </si>
  <si>
    <t>ESTADOS UNIDOS</t>
  </si>
  <si>
    <t>MÉXICO</t>
  </si>
  <si>
    <t>PERÚ</t>
  </si>
  <si>
    <t>ESPAÑA</t>
  </si>
  <si>
    <t>ECUADOR</t>
  </si>
  <si>
    <t>NICARAGUA</t>
  </si>
  <si>
    <t>CHILE</t>
  </si>
  <si>
    <t>BOLIVIA</t>
  </si>
  <si>
    <t xml:space="preserve">ARGENTINA </t>
  </si>
  <si>
    <t>BRASIL</t>
  </si>
  <si>
    <t>PANAMÁ</t>
  </si>
  <si>
    <t>EL SALVADOR</t>
  </si>
  <si>
    <t>CUBA</t>
  </si>
  <si>
    <t>CANADÁ</t>
  </si>
  <si>
    <t>REPÚBLICA DOMINICANA</t>
  </si>
  <si>
    <t>URUGUAY</t>
  </si>
  <si>
    <t>GUATEMALA</t>
  </si>
  <si>
    <t>HONDURAS</t>
  </si>
  <si>
    <t>PUERTO RICO</t>
  </si>
  <si>
    <t>PARAGUAY</t>
  </si>
  <si>
    <t>COSTA RICA</t>
  </si>
  <si>
    <t>CURAZAO</t>
  </si>
  <si>
    <t>AUSTRALIA</t>
  </si>
  <si>
    <t>SINGAPUR</t>
  </si>
  <si>
    <t>VIETNAM</t>
  </si>
  <si>
    <t>OTROS</t>
  </si>
  <si>
    <t>CIUDADES</t>
  </si>
  <si>
    <t>BOGOTÁ</t>
  </si>
  <si>
    <t>CALI</t>
  </si>
  <si>
    <t>BARRANQUILLA</t>
  </si>
  <si>
    <t>CARTAGENA</t>
  </si>
  <si>
    <t>CARACAS</t>
  </si>
  <si>
    <t>PEREIRA</t>
  </si>
  <si>
    <t>CUCUTA</t>
  </si>
  <si>
    <t>FUSAGASUGÁ</t>
  </si>
  <si>
    <t>IBAGUE</t>
  </si>
  <si>
    <t>FOREST CITY (MALASIA)</t>
  </si>
  <si>
    <t>MEDELLIN</t>
  </si>
  <si>
    <t>Ashburn, Virginia, Estados Unidos</t>
  </si>
  <si>
    <t>Prineville, Oregon, Estados Unidos</t>
  </si>
  <si>
    <t>Altoona, Pensilvania, Estados Unidos</t>
  </si>
  <si>
    <t>Des Moines, IOWA, Estados Unidos</t>
  </si>
  <si>
    <t>Sao Paulo</t>
  </si>
  <si>
    <t>Lima</t>
  </si>
  <si>
    <t>Guayaquil</t>
  </si>
  <si>
    <t xml:space="preserve">Otros </t>
  </si>
  <si>
    <t>TIPO DE TECNOLOGIA</t>
  </si>
  <si>
    <t>SMARTPHONE</t>
  </si>
  <si>
    <t>PC</t>
  </si>
  <si>
    <t>TABLET</t>
  </si>
  <si>
    <t>TV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</si>
</sst>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mmmm yyyy"/>
  </numFmts>
  <fonts count="12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rgb="FFFFFFFF"/>
      <name val="Arial"/>
    </font>
    <font/>
    <font>
      <sz val="10.0"/>
      <color rgb="FF000000"/>
      <name val="Arial"/>
    </font>
    <font>
      <sz val="10.0"/>
      <color theme="1"/>
      <name val="Arial"/>
    </font>
    <font>
      <color theme="1"/>
      <name val="Arial"/>
      <scheme val="minor"/>
    </font>
    <font>
      <b/>
      <sz val="10.0"/>
      <color rgb="FF000000"/>
      <name val="Arial"/>
    </font>
    <font>
      <b/>
      <sz val="11.0"/>
      <color rgb="FF1C2B33"/>
      <name val="Arial"/>
    </font>
    <font>
      <sz val="11.0"/>
      <color rgb="FF0D0D0D"/>
      <name val="Arial"/>
    </font>
    <font>
      <b/>
      <sz val="10.0"/>
      <color rgb="FFFFFFFF"/>
      <name val="Arial"/>
    </font>
    <font>
      <sz val="11.0"/>
      <color rgb="FF202124"/>
      <name val="Roboto"/>
    </font>
  </fonts>
  <fills count="30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0000"/>
        <bgColor rgb="FFFF0000"/>
      </patternFill>
    </fill>
    <fill>
      <patternFill patternType="solid">
        <fgColor rgb="FFF4CCCC"/>
        <bgColor rgb="FFF4CCCC"/>
      </patternFill>
    </fill>
    <fill>
      <patternFill patternType="solid">
        <fgColor rgb="FF9900FF"/>
        <bgColor rgb="FF9900FF"/>
      </patternFill>
    </fill>
    <fill>
      <patternFill patternType="solid">
        <fgColor rgb="FFD9D2E9"/>
        <bgColor rgb="FFD9D2E9"/>
      </patternFill>
    </fill>
    <fill>
      <patternFill patternType="solid">
        <fgColor theme="7"/>
        <bgColor theme="7"/>
      </patternFill>
    </fill>
    <fill>
      <patternFill patternType="solid">
        <fgColor rgb="FF00B050"/>
        <bgColor rgb="FF00B050"/>
      </patternFill>
    </fill>
    <fill>
      <patternFill patternType="solid">
        <fgColor rgb="FFD9EAD3"/>
        <bgColor rgb="FFD9EAD3"/>
      </patternFill>
    </fill>
    <fill>
      <patternFill patternType="solid">
        <fgColor rgb="FF227ACB"/>
        <bgColor rgb="FF227ACB"/>
      </patternFill>
    </fill>
    <fill>
      <patternFill patternType="solid">
        <fgColor rgb="FFD9E6FC"/>
        <bgColor rgb="FFD9E6FC"/>
      </patternFill>
    </fill>
    <fill>
      <patternFill patternType="solid">
        <fgColor rgb="FFFAD9D6"/>
        <bgColor rgb="FFFAD9D6"/>
      </patternFill>
    </fill>
    <fill>
      <patternFill patternType="solid">
        <fgColor rgb="FF975CCB"/>
        <bgColor rgb="FF975CCB"/>
      </patternFill>
    </fill>
    <fill>
      <patternFill patternType="solid">
        <fgColor rgb="FFF9D7FF"/>
        <bgColor rgb="FFF9D7FF"/>
      </patternFill>
    </fill>
    <fill>
      <patternFill patternType="solid">
        <fgColor rgb="FFD2F1DA"/>
        <bgColor rgb="FFD2F1DA"/>
      </patternFill>
    </fill>
    <fill>
      <patternFill patternType="solid">
        <fgColor rgb="FFFF00FF"/>
        <bgColor rgb="FFFF00FF"/>
      </patternFill>
    </fill>
    <fill>
      <patternFill patternType="solid">
        <fgColor rgb="FF10A2C5"/>
        <bgColor rgb="FF10A2C5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E599"/>
        <bgColor rgb="FFFFE599"/>
      </patternFill>
    </fill>
    <fill>
      <patternFill patternType="solid">
        <fgColor rgb="FFF1C232"/>
        <bgColor rgb="FFF1C232"/>
      </patternFill>
    </fill>
    <fill>
      <patternFill patternType="solid">
        <fgColor rgb="FFFFF2CC"/>
        <bgColor rgb="FFFFF2CC"/>
      </patternFill>
    </fill>
    <fill>
      <patternFill patternType="solid">
        <fgColor rgb="FFDADCE0"/>
        <bgColor rgb="FFDADCE0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</border>
    <border>
      <top/>
    </border>
    <border>
      <right/>
      <top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right/>
      <top/>
    </border>
    <border>
      <left/>
      <right/>
      <bottom/>
    </border>
  </borders>
  <cellStyleXfs count="1">
    <xf borderId="0" fillId="0" fontId="0" numFmtId="0" applyAlignment="1" applyFont="1"/>
  </cellStyleXfs>
  <cellXfs count="14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2" fontId="2" numFmtId="0" xfId="0" applyAlignment="1" applyBorder="1" applyFill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1" fillId="0" fontId="4" numFmtId="0" xfId="0" applyBorder="1" applyFont="1"/>
    <xf borderId="1" fillId="0" fontId="1" numFmtId="0" xfId="0" applyAlignment="1" applyBorder="1" applyFont="1">
      <alignment readingOrder="0"/>
    </xf>
    <xf borderId="1" fillId="3" fontId="1" numFmtId="0" xfId="0" applyBorder="1" applyFill="1" applyFont="1"/>
    <xf borderId="1" fillId="4" fontId="5" numFmtId="1" xfId="0" applyBorder="1" applyFill="1" applyFont="1" applyNumberFormat="1"/>
    <xf borderId="1" fillId="0" fontId="5" numFmtId="1" xfId="0" applyBorder="1" applyFont="1" applyNumberFormat="1"/>
    <xf borderId="1" fillId="0" fontId="6" numFmtId="0" xfId="0" applyAlignment="1" applyBorder="1" applyFont="1">
      <alignment readingOrder="0"/>
    </xf>
    <xf borderId="1" fillId="0" fontId="5" numFmtId="0" xfId="0" applyBorder="1" applyFont="1"/>
    <xf borderId="1" fillId="0" fontId="6" numFmtId="0" xfId="0" applyBorder="1" applyFont="1"/>
    <xf borderId="2" fillId="3" fontId="4" numFmtId="0" xfId="0" applyAlignment="1" applyBorder="1" applyFont="1">
      <alignment horizontal="center"/>
    </xf>
    <xf borderId="2" fillId="3" fontId="5" numFmtId="0" xfId="0" applyAlignment="1" applyBorder="1" applyFont="1">
      <alignment horizontal="center"/>
    </xf>
    <xf borderId="1" fillId="0" fontId="5" numFmtId="3" xfId="0" applyAlignment="1" applyBorder="1" applyFont="1" applyNumberFormat="1">
      <alignment readingOrder="0"/>
    </xf>
    <xf borderId="1" fillId="0" fontId="6" numFmtId="3" xfId="0" applyAlignment="1" applyBorder="1" applyFont="1" applyNumberFormat="1">
      <alignment readingOrder="0"/>
    </xf>
    <xf borderId="2" fillId="3" fontId="5" numFmtId="0" xfId="0" applyBorder="1" applyFont="1"/>
    <xf borderId="3" fillId="5" fontId="3" numFmtId="0" xfId="0" applyBorder="1" applyFill="1" applyFont="1"/>
    <xf borderId="4" fillId="5" fontId="3" numFmtId="0" xfId="0" applyBorder="1" applyFont="1"/>
    <xf borderId="1" fillId="6" fontId="5" numFmtId="0" xfId="0" applyBorder="1" applyFill="1" applyFont="1"/>
    <xf borderId="1" fillId="6" fontId="5" numFmtId="3" xfId="0" applyAlignment="1" applyBorder="1" applyFont="1" applyNumberFormat="1">
      <alignment readingOrder="0"/>
    </xf>
    <xf borderId="1" fillId="5" fontId="5" numFmtId="0" xfId="0" applyBorder="1" applyFont="1"/>
    <xf borderId="1" fillId="5" fontId="5" numFmtId="3" xfId="0" applyAlignment="1" applyBorder="1" applyFont="1" applyNumberFormat="1">
      <alignment readingOrder="0"/>
    </xf>
    <xf borderId="1" fillId="5" fontId="5" numFmtId="0" xfId="0" applyAlignment="1" applyBorder="1" applyFont="1">
      <alignment readingOrder="0"/>
    </xf>
    <xf borderId="1" fillId="6" fontId="5" numFmtId="0" xfId="0" applyAlignment="1" applyBorder="1" applyFont="1">
      <alignment readingOrder="0"/>
    </xf>
    <xf borderId="1" fillId="0" fontId="5" numFmtId="164" xfId="0" applyBorder="1" applyFont="1" applyNumberFormat="1"/>
    <xf borderId="1" fillId="0" fontId="6" numFmtId="10" xfId="0" applyAlignment="1" applyBorder="1" applyFont="1" applyNumberFormat="1">
      <alignment readingOrder="0"/>
    </xf>
    <xf borderId="1" fillId="0" fontId="4" numFmtId="9" xfId="0" applyBorder="1" applyFont="1" applyNumberFormat="1"/>
    <xf borderId="1" fillId="0" fontId="6" numFmtId="10" xfId="0" applyBorder="1" applyFont="1" applyNumberFormat="1"/>
    <xf borderId="1" fillId="3" fontId="4" numFmtId="0" xfId="0" applyBorder="1" applyFont="1"/>
    <xf borderId="2" fillId="3" fontId="4" numFmtId="0" xfId="0" applyBorder="1" applyFont="1"/>
    <xf borderId="1" fillId="0" fontId="4" numFmtId="164" xfId="0" applyBorder="1" applyFont="1" applyNumberFormat="1"/>
    <xf borderId="1" fillId="3" fontId="7" numFmtId="0" xfId="0" applyBorder="1" applyFont="1"/>
    <xf borderId="1" fillId="0" fontId="4" numFmtId="10" xfId="0" applyBorder="1" applyFont="1" applyNumberFormat="1"/>
    <xf borderId="1" fillId="0" fontId="6" numFmtId="9" xfId="0" applyAlignment="1" applyBorder="1" applyFont="1" applyNumberFormat="1">
      <alignment readingOrder="0"/>
    </xf>
    <xf borderId="1" fillId="0" fontId="4" numFmtId="0" xfId="0" applyAlignment="1" applyBorder="1" applyFont="1">
      <alignment readingOrder="0"/>
    </xf>
    <xf borderId="1" fillId="3" fontId="8" numFmtId="0" xfId="0" applyBorder="1" applyFont="1"/>
    <xf borderId="1" fillId="7" fontId="4" numFmtId="0" xfId="0" applyBorder="1" applyFill="1" applyFont="1"/>
    <xf borderId="2" fillId="7" fontId="2" numFmtId="0" xfId="0" applyAlignment="1" applyBorder="1" applyFont="1">
      <alignment horizontal="center"/>
    </xf>
    <xf borderId="1" fillId="0" fontId="4" numFmtId="3" xfId="0" applyAlignment="1" applyBorder="1" applyFont="1" applyNumberFormat="1">
      <alignment readingOrder="0"/>
    </xf>
    <xf borderId="1" fillId="8" fontId="7" numFmtId="0" xfId="0" applyBorder="1" applyFill="1" applyFont="1"/>
    <xf borderId="2" fillId="8" fontId="4" numFmtId="0" xfId="0" applyAlignment="1" applyBorder="1" applyFont="1">
      <alignment horizontal="center"/>
    </xf>
    <xf borderId="2" fillId="8" fontId="4" numFmtId="0" xfId="0" applyBorder="1" applyFont="1"/>
    <xf borderId="1" fillId="0" fontId="4" numFmtId="3" xfId="0" applyBorder="1" applyFont="1" applyNumberFormat="1"/>
    <xf borderId="1" fillId="0" fontId="4" numFmtId="1" xfId="0" applyBorder="1" applyFont="1" applyNumberFormat="1"/>
    <xf borderId="1" fillId="8" fontId="7" numFmtId="0" xfId="0" applyAlignment="1" applyBorder="1" applyFont="1">
      <alignment shrinkToFit="0" wrapText="1"/>
    </xf>
    <xf borderId="1" fillId="8" fontId="1" numFmtId="0" xfId="0" applyBorder="1" applyFont="1"/>
    <xf borderId="1" fillId="0" fontId="9" numFmtId="10" xfId="0" applyBorder="1" applyFont="1" applyNumberFormat="1"/>
    <xf borderId="1" fillId="0" fontId="5" numFmtId="0" xfId="0" applyAlignment="1" applyBorder="1" applyFont="1">
      <alignment readingOrder="0"/>
    </xf>
    <xf borderId="1" fillId="9" fontId="4" numFmtId="0" xfId="0" applyBorder="1" applyFill="1" applyFont="1"/>
    <xf borderId="2" fillId="9" fontId="2" numFmtId="0" xfId="0" applyAlignment="1" applyBorder="1" applyFont="1">
      <alignment horizontal="center"/>
    </xf>
    <xf borderId="1" fillId="10" fontId="7" numFmtId="0" xfId="0" applyBorder="1" applyFill="1" applyFont="1"/>
    <xf borderId="2" fillId="10" fontId="4" numFmtId="0" xfId="0" applyBorder="1" applyFont="1"/>
    <xf borderId="0" fillId="0" fontId="6" numFmtId="0" xfId="0" applyAlignment="1" applyFont="1">
      <alignment readingOrder="0"/>
    </xf>
    <xf borderId="1" fillId="10" fontId="1" numFmtId="0" xfId="0" applyBorder="1" applyFont="1"/>
    <xf borderId="0" fillId="11" fontId="6" numFmtId="0" xfId="0" applyFill="1" applyFont="1"/>
    <xf borderId="5" fillId="12" fontId="2" numFmtId="0" xfId="0" applyAlignment="1" applyBorder="1" applyFill="1" applyFont="1">
      <alignment horizontal="center"/>
    </xf>
    <xf borderId="6" fillId="0" fontId="3" numFmtId="0" xfId="0" applyBorder="1" applyFont="1"/>
    <xf borderId="7" fillId="0" fontId="3" numFmtId="0" xfId="0" applyBorder="1" applyFont="1"/>
    <xf borderId="1" fillId="0" fontId="4" numFmtId="17" xfId="0" applyBorder="1" applyFont="1" applyNumberFormat="1"/>
    <xf borderId="1" fillId="0" fontId="6" numFmtId="165" xfId="0" applyAlignment="1" applyBorder="1" applyFont="1" applyNumberFormat="1">
      <alignment readingOrder="0"/>
    </xf>
    <xf borderId="0" fillId="0" fontId="4" numFmtId="0" xfId="0" applyFont="1"/>
    <xf borderId="0" fillId="0" fontId="4" numFmtId="0" xfId="0" applyAlignment="1" applyFont="1">
      <alignment shrinkToFit="0" wrapText="1"/>
    </xf>
    <xf borderId="0" fillId="13" fontId="7" numFmtId="0" xfId="0" applyAlignment="1" applyFill="1" applyFont="1">
      <alignment shrinkToFit="0" wrapText="1"/>
    </xf>
    <xf borderId="0" fillId="13" fontId="6" numFmtId="0" xfId="0" applyFont="1"/>
    <xf borderId="0" fillId="13" fontId="7" numFmtId="0" xfId="0" applyFont="1"/>
    <xf borderId="1" fillId="14" fontId="4" numFmtId="0" xfId="0" applyBorder="1" applyFill="1" applyFont="1"/>
    <xf borderId="1" fillId="14" fontId="1" numFmtId="0" xfId="0" applyBorder="1" applyFont="1"/>
    <xf borderId="1" fillId="14" fontId="10" numFmtId="0" xfId="0" applyBorder="1" applyFont="1"/>
    <xf borderId="1" fillId="15" fontId="1" numFmtId="0" xfId="0" applyBorder="1" applyFill="1" applyFont="1"/>
    <xf borderId="1" fillId="15" fontId="5" numFmtId="1" xfId="0" applyBorder="1" applyFont="1" applyNumberFormat="1"/>
    <xf borderId="1" fillId="15" fontId="5" numFmtId="0" xfId="0" applyBorder="1" applyFont="1"/>
    <xf borderId="2" fillId="15" fontId="4" numFmtId="0" xfId="0" applyAlignment="1" applyBorder="1" applyFont="1">
      <alignment horizontal="center"/>
    </xf>
    <xf borderId="2" fillId="15" fontId="5" numFmtId="0" xfId="0" applyAlignment="1" applyBorder="1" applyFont="1">
      <alignment horizontal="center"/>
    </xf>
    <xf borderId="1" fillId="15" fontId="4" numFmtId="0" xfId="0" applyBorder="1" applyFont="1"/>
    <xf borderId="1" fillId="15" fontId="1" numFmtId="0" xfId="0" applyBorder="1" applyFont="1"/>
    <xf borderId="1" fillId="15" fontId="5" numFmtId="0" xfId="0" applyBorder="1" applyFont="1"/>
    <xf borderId="1" fillId="15" fontId="5" numFmtId="164" xfId="0" applyBorder="1" applyFont="1" applyNumberFormat="1"/>
    <xf borderId="1" fillId="15" fontId="4" numFmtId="9" xfId="0" applyBorder="1" applyFont="1" applyNumberFormat="1"/>
    <xf borderId="1" fillId="15" fontId="4" numFmtId="164" xfId="0" applyBorder="1" applyFont="1" applyNumberFormat="1"/>
    <xf borderId="1" fillId="15" fontId="7" numFmtId="0" xfId="0" applyBorder="1" applyFont="1"/>
    <xf borderId="1" fillId="15" fontId="4" numFmtId="10" xfId="0" applyBorder="1" applyFont="1" applyNumberFormat="1"/>
    <xf borderId="1" fillId="15" fontId="8" numFmtId="0" xfId="0" applyBorder="1" applyFont="1"/>
    <xf borderId="1" fillId="7" fontId="2" numFmtId="0" xfId="0" applyBorder="1" applyFont="1"/>
    <xf borderId="1" fillId="7" fontId="2" numFmtId="0" xfId="0" applyAlignment="1" applyBorder="1" applyFont="1">
      <alignment horizontal="center"/>
    </xf>
    <xf borderId="1" fillId="7" fontId="4" numFmtId="0" xfId="0" applyAlignment="1" applyBorder="1" applyFont="1">
      <alignment horizontal="center"/>
    </xf>
    <xf borderId="1" fillId="7" fontId="2" numFmtId="17" xfId="0" applyAlignment="1" applyBorder="1" applyFont="1" applyNumberFormat="1">
      <alignment horizontal="center"/>
    </xf>
    <xf borderId="1" fillId="16" fontId="4" numFmtId="0" xfId="0" applyBorder="1" applyFill="1" applyFont="1"/>
    <xf borderId="1" fillId="16" fontId="7" numFmtId="0" xfId="0" applyBorder="1" applyFont="1"/>
    <xf borderId="2" fillId="16" fontId="4" numFmtId="0" xfId="0" applyAlignment="1" applyBorder="1" applyFont="1">
      <alignment horizontal="center"/>
    </xf>
    <xf borderId="1" fillId="16" fontId="4" numFmtId="3" xfId="0" applyBorder="1" applyFont="1" applyNumberFormat="1"/>
    <xf borderId="1" fillId="16" fontId="4" numFmtId="10" xfId="0" applyBorder="1" applyFont="1" applyNumberFormat="1"/>
    <xf borderId="1" fillId="16" fontId="4" numFmtId="9" xfId="0" applyBorder="1" applyFont="1" applyNumberFormat="1"/>
    <xf borderId="1" fillId="16" fontId="4" numFmtId="1" xfId="0" applyBorder="1" applyFont="1" applyNumberFormat="1"/>
    <xf borderId="1" fillId="16" fontId="7" numFmtId="0" xfId="0" applyAlignment="1" applyBorder="1" applyFont="1">
      <alignment shrinkToFit="0" wrapText="1"/>
    </xf>
    <xf borderId="1" fillId="16" fontId="5" numFmtId="0" xfId="0" applyBorder="1" applyFont="1"/>
    <xf borderId="1" fillId="16" fontId="1" numFmtId="0" xfId="0" applyBorder="1" applyFont="1"/>
    <xf borderId="1" fillId="16" fontId="9" numFmtId="10" xfId="0" applyBorder="1" applyFont="1" applyNumberFormat="1"/>
    <xf borderId="2" fillId="17" fontId="2" numFmtId="0" xfId="0" applyAlignment="1" applyBorder="1" applyFill="1" applyFont="1">
      <alignment horizontal="center"/>
    </xf>
    <xf borderId="1" fillId="17" fontId="4" numFmtId="0" xfId="0" applyBorder="1" applyFont="1"/>
    <xf borderId="1" fillId="17" fontId="4" numFmtId="0" xfId="0" applyAlignment="1" applyBorder="1" applyFont="1">
      <alignment horizontal="center"/>
    </xf>
    <xf borderId="1" fillId="17" fontId="2" numFmtId="17" xfId="0" applyBorder="1" applyFont="1" applyNumberFormat="1"/>
    <xf borderId="1" fillId="18" fontId="7" numFmtId="0" xfId="0" applyBorder="1" applyFill="1" applyFont="1"/>
    <xf borderId="1" fillId="18" fontId="4" numFmtId="0" xfId="0" applyBorder="1" applyFont="1"/>
    <xf borderId="1" fillId="18" fontId="4" numFmtId="17" xfId="0" applyBorder="1" applyFont="1" applyNumberFormat="1"/>
    <xf borderId="1" fillId="18" fontId="4" numFmtId="3" xfId="0" applyBorder="1" applyFont="1" applyNumberFormat="1"/>
    <xf borderId="1" fillId="18" fontId="4" numFmtId="10" xfId="0" applyBorder="1" applyFont="1" applyNumberFormat="1"/>
    <xf borderId="1" fillId="18" fontId="4" numFmtId="9" xfId="0" applyBorder="1" applyFont="1" applyNumberFormat="1"/>
    <xf borderId="1" fillId="18" fontId="5" numFmtId="0" xfId="0" applyBorder="1" applyFont="1"/>
    <xf borderId="1" fillId="18" fontId="1" numFmtId="0" xfId="0" applyBorder="1" applyFont="1"/>
    <xf borderId="8" fillId="12" fontId="4" numFmtId="0" xfId="0" applyAlignment="1" applyBorder="1" applyFont="1">
      <alignment horizontal="center"/>
    </xf>
    <xf borderId="9" fillId="0" fontId="3" numFmtId="0" xfId="0" applyBorder="1" applyFont="1"/>
    <xf borderId="10" fillId="0" fontId="3" numFmtId="0" xfId="0" applyBorder="1" applyFont="1"/>
    <xf borderId="11" fillId="19" fontId="4" numFmtId="0" xfId="0" applyBorder="1" applyFill="1" applyFont="1"/>
    <xf borderId="11" fillId="19" fontId="4" numFmtId="17" xfId="0" applyBorder="1" applyFont="1" applyNumberFormat="1"/>
    <xf borderId="11" fillId="19" fontId="4" numFmtId="10" xfId="0" applyBorder="1" applyFont="1" applyNumberFormat="1"/>
    <xf borderId="11" fillId="19" fontId="4" numFmtId="9" xfId="0" applyBorder="1" applyFont="1" applyNumberFormat="1"/>
    <xf borderId="11" fillId="19" fontId="4" numFmtId="3" xfId="0" applyBorder="1" applyFont="1" applyNumberFormat="1"/>
    <xf borderId="11" fillId="19" fontId="4" numFmtId="0" xfId="0" applyAlignment="1" applyBorder="1" applyFont="1">
      <alignment shrinkToFit="0" wrapText="1"/>
    </xf>
    <xf borderId="11" fillId="19" fontId="7" numFmtId="0" xfId="0" applyAlignment="1" applyBorder="1" applyFont="1">
      <alignment shrinkToFit="0" wrapText="1"/>
    </xf>
    <xf borderId="11" fillId="19" fontId="7" numFmtId="0" xfId="0" applyBorder="1" applyFont="1"/>
    <xf borderId="11" fillId="2" fontId="2" numFmtId="0" xfId="0" applyBorder="1" applyFont="1"/>
    <xf borderId="11" fillId="11" fontId="2" numFmtId="0" xfId="0" applyBorder="1" applyFont="1"/>
    <xf borderId="11" fillId="9" fontId="2" numFmtId="0" xfId="0" applyBorder="1" applyFont="1"/>
    <xf borderId="11" fillId="7" fontId="2" numFmtId="0" xfId="0" applyBorder="1" applyFont="1"/>
    <xf borderId="11" fillId="20" fontId="2" numFmtId="0" xfId="0" applyBorder="1" applyFill="1" applyFont="1"/>
    <xf borderId="11" fillId="21" fontId="2" numFmtId="0" xfId="0" applyBorder="1" applyFill="1" applyFont="1"/>
    <xf borderId="11" fillId="22" fontId="5" numFmtId="0" xfId="0" applyBorder="1" applyFill="1" applyFont="1"/>
    <xf borderId="0" fillId="0" fontId="5" numFmtId="3" xfId="0" applyFont="1" applyNumberFormat="1"/>
    <xf borderId="11" fillId="23" fontId="5" numFmtId="0" xfId="0" applyBorder="1" applyFill="1" applyFont="1"/>
    <xf borderId="0" fillId="0" fontId="5" numFmtId="1" xfId="0" applyFont="1" applyNumberFormat="1"/>
    <xf borderId="11" fillId="24" fontId="5" numFmtId="0" xfId="0" applyBorder="1" applyFill="1" applyFont="1"/>
    <xf borderId="0" fillId="0" fontId="5" numFmtId="0" xfId="0" applyFont="1"/>
    <xf borderId="11" fillId="25" fontId="5" numFmtId="0" xfId="0" applyBorder="1" applyFill="1" applyFont="1"/>
    <xf borderId="11" fillId="26" fontId="5" numFmtId="0" xfId="0" applyBorder="1" applyFill="1" applyFont="1"/>
    <xf borderId="0" fillId="0" fontId="5" numFmtId="10" xfId="0" applyFont="1" applyNumberFormat="1"/>
    <xf borderId="11" fillId="27" fontId="5" numFmtId="0" xfId="0" applyBorder="1" applyFill="1" applyFont="1"/>
    <xf borderId="11" fillId="28" fontId="5" numFmtId="10" xfId="0" applyBorder="1" applyFill="1" applyFont="1" applyNumberFormat="1"/>
    <xf borderId="11" fillId="28" fontId="5" numFmtId="0" xfId="0" applyBorder="1" applyFont="1"/>
    <xf borderId="11" fillId="28" fontId="5" numFmtId="164" xfId="0" applyBorder="1" applyFont="1" applyNumberFormat="1"/>
    <xf borderId="12" fillId="28" fontId="5" numFmtId="10" xfId="0" applyAlignment="1" applyBorder="1" applyFont="1" applyNumberFormat="1">
      <alignment vertical="center"/>
    </xf>
    <xf borderId="13" fillId="0" fontId="3" numFmtId="0" xfId="0" applyBorder="1" applyFont="1"/>
    <xf borderId="0" fillId="0" fontId="5" numFmtId="164" xfId="0" applyFont="1" applyNumberFormat="1"/>
    <xf borderId="0" fillId="0" fontId="5" numFmtId="9" xfId="0" applyFont="1" applyNumberFormat="1"/>
    <xf borderId="11" fillId="23" fontId="1" numFmtId="0" xfId="0" applyBorder="1" applyFont="1"/>
    <xf borderId="11" fillId="29" fontId="11" numFmtId="0" xfId="0" applyBorder="1" applyFill="1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Comparativo enero-febrero 2026-style">
      <tableStyleElement dxfId="1" type="headerRow"/>
      <tableStyleElement dxfId="2" type="firstRowStripe"/>
      <tableStyleElement dxfId="3" type="secondRowStripe"/>
    </tableStyle>
  </tableStyles>
</styleSheet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tx>
            <c:v>ALCANCE</c:v>
          </c:tx>
          <c:spPr>
            <a:solidFill>
              <a:srgbClr val="34A853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'Página1'!$B$1:$F$1</c:f>
            </c:strRef>
          </c:cat>
          <c:val>
            <c:numRef>
              <c:f>'Página1'!$B$2:$F$2</c:f>
              <c:numCache/>
            </c:numRef>
          </c:val>
        </c:ser>
        <c:axId val="1951503742"/>
        <c:axId val="320106946"/>
      </c:barChart>
      <c:catAx>
        <c:axId val="195150374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900">
                <a:solidFill>
                  <a:schemeClr val="dk1"/>
                </a:solidFill>
                <a:latin typeface="+mn-lt"/>
              </a:defRPr>
            </a:pPr>
          </a:p>
        </c:txPr>
        <c:crossAx val="320106946"/>
      </c:catAx>
      <c:valAx>
        <c:axId val="32010694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chemeClr val="dk1"/>
                </a:solidFill>
                <a:latin typeface="+mn-lt"/>
              </a:defRPr>
            </a:pPr>
          </a:p>
        </c:txPr>
        <c:crossAx val="1951503742"/>
        <c:crosses val="max"/>
      </c:valAx>
      <c:spPr>
        <a:solidFill>
          <a:schemeClr val="lt1"/>
        </a:solidFill>
      </c:spPr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chemeClr val="dk1"/>
              </a:solidFill>
              <a:latin typeface="+mn-lt"/>
            </a:defRPr>
          </a:pPr>
        </a:p>
      </c:txPr>
    </c:legend>
    <c:plotVisOnly val="1"/>
  </c:chart>
  <c:spPr>
    <a:solidFill>
      <a:schemeClr val="lt1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PÚBLICO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'Página1'!$A$6:$A$7</c:f>
            </c:strRef>
          </c:cat>
          <c:val>
            <c:numRef>
              <c:f>'Página1'!$G$6:$G$7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TIPO DE MEDIO TECNOLOGICO USADO 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Pt>
            <c:idx val="2"/>
            <c:spPr>
              <a:solidFill>
                <a:schemeClr val="accent3"/>
              </a:solidFill>
            </c:spPr>
          </c:dPt>
          <c:dPt>
            <c:idx val="3"/>
            <c:spPr>
              <a:solidFill>
                <a:schemeClr val="accent4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'Página1'!$A$67:$A$70</c:f>
            </c:strRef>
          </c:cat>
          <c:val>
            <c:numRef>
              <c:f>'Página1'!$G$67:$G$70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plotVisOnly val="1"/>
  </c:chart>
</c:chartSpace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838200</xdr:colOff>
      <xdr:row>1</xdr:row>
      <xdr:rowOff>57150</xdr:rowOff>
    </xdr:from>
    <xdr:ext cx="4676775" cy="3714750"/>
    <xdr:graphicFrame>
      <xdr:nvGraphicFramePr>
        <xdr:cNvPr id="124998447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733425</xdr:colOff>
      <xdr:row>41</xdr:row>
      <xdr:rowOff>95250</xdr:rowOff>
    </xdr:from>
    <xdr:ext cx="4591050" cy="3000375"/>
    <xdr:graphicFrame>
      <xdr:nvGraphicFramePr>
        <xdr:cNvPr id="85627683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</xdr:col>
      <xdr:colOff>38100</xdr:colOff>
      <xdr:row>63</xdr:row>
      <xdr:rowOff>85725</xdr:rowOff>
    </xdr:from>
    <xdr:ext cx="4581525" cy="3000375"/>
    <xdr:graphicFrame>
      <xdr:nvGraphicFramePr>
        <xdr:cNvPr id="1686305156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7</xdr:col>
      <xdr:colOff>819150</xdr:colOff>
      <xdr:row>21</xdr:row>
      <xdr:rowOff>104775</xdr:rowOff>
    </xdr:from>
    <xdr:ext cx="4667250" cy="3724275"/>
    <xdr:sp>
      <xdr:nvSpPr>
        <xdr:cNvPr id="3" name="Shape 3"/>
        <xdr:cNvSpPr/>
      </xdr:nvSpPr>
      <xdr:spPr>
        <a:xfrm>
          <a:off x="3017138" y="1922625"/>
          <a:ext cx="4657725" cy="37147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8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Este gráfico no está disponible en tu versión de Excel.</a:t>
          </a:r>
          <a:br>
            <a:rPr lang="en-US" sz="1100"/>
          </a:br>
          <a:br>
            <a:rPr lang="en-US" sz="1100"/>
          </a:br>
          <a:r>
            <a:rPr lang="en-US" sz="1100"/>
            <a:t>Si editas esta forma o guardas el libro en un formato de archivo diferente, el gráfico no se podrá utilizar.</a:t>
          </a:r>
          <a:endParaRPr sz="1400"/>
        </a:p>
      </xdr:txBody>
    </xdr:sp>
    <xdr:clientData fLocksWithSheet="0"/>
  </xdr:oneCellAnchor>
  <xdr:oneCellAnchor>
    <xdr:from>
      <xdr:col>13</xdr:col>
      <xdr:colOff>666750</xdr:colOff>
      <xdr:row>1</xdr:row>
      <xdr:rowOff>76200</xdr:rowOff>
    </xdr:from>
    <xdr:ext cx="4638675" cy="3724275"/>
    <xdr:sp>
      <xdr:nvSpPr>
        <xdr:cNvPr id="4" name="Shape 4"/>
        <xdr:cNvSpPr/>
      </xdr:nvSpPr>
      <xdr:spPr>
        <a:xfrm>
          <a:off x="3031425" y="1922625"/>
          <a:ext cx="4629150" cy="37147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8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Este gráfico no está disponible en tu versión de Excel.</a:t>
          </a:r>
          <a:br>
            <a:rPr lang="en-US" sz="1100"/>
          </a:br>
          <a:br>
            <a:rPr lang="en-US" sz="1100"/>
          </a:br>
          <a:r>
            <a:rPr lang="en-US" sz="1100"/>
            <a:t>Si editas esta forma o guardas el libro en un formato de archivo diferente, el gráfico no se podrá utilizar.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headerRowCount="0" ref="A28:E37" displayName="Table_1" name="Table_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Comparativo enero-febrero 2026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Relationship Id="rId5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/>
  <cols>
    <col customWidth="1" min="1" max="1" width="26.5"/>
    <col customWidth="1" min="2" max="2" width="18.13"/>
  </cols>
  <sheetData>
    <row r="2" ht="15.0" customHeight="1">
      <c r="A2" s="1"/>
      <c r="B2" s="2" t="s">
        <v>0</v>
      </c>
      <c r="C2" s="3"/>
      <c r="D2" s="3"/>
      <c r="E2" s="3"/>
      <c r="F2" s="4"/>
    </row>
    <row r="3" ht="15.0" customHeight="1">
      <c r="A3" s="5"/>
      <c r="B3" s="1">
        <v>2024.0</v>
      </c>
      <c r="C3" s="1">
        <v>2025.0</v>
      </c>
      <c r="D3" s="1" t="s">
        <v>1</v>
      </c>
      <c r="E3" s="1" t="s">
        <v>2</v>
      </c>
      <c r="F3" s="6" t="s">
        <v>3</v>
      </c>
    </row>
    <row r="4" ht="15.0" customHeight="1">
      <c r="A4" s="7" t="s">
        <v>4</v>
      </c>
      <c r="B4" s="8">
        <v>9188.0</v>
      </c>
      <c r="C4" s="8">
        <v>1487644.0</v>
      </c>
      <c r="D4" s="9">
        <v>225296.0</v>
      </c>
      <c r="E4" s="9">
        <v>1666963.0</v>
      </c>
      <c r="F4" s="10">
        <v>1546043.0</v>
      </c>
    </row>
    <row r="5" ht="15.0" customHeight="1">
      <c r="A5" s="11" t="s">
        <v>5</v>
      </c>
      <c r="B5" s="9">
        <f>67817+6092</f>
        <v>73909</v>
      </c>
      <c r="C5" s="9">
        <f>227464+13233</f>
        <v>240697</v>
      </c>
      <c r="D5" s="9">
        <f>67562+597</f>
        <v>68159</v>
      </c>
      <c r="E5" s="9">
        <f>425431+7599</f>
        <v>433030</v>
      </c>
      <c r="F5" s="12">
        <f>496353+652</f>
        <v>497005</v>
      </c>
    </row>
    <row r="6" ht="15.0" customHeight="1">
      <c r="A6" s="7" t="s">
        <v>6</v>
      </c>
      <c r="B6" s="8">
        <v>36700.0</v>
      </c>
      <c r="C6" s="8">
        <v>69864.0</v>
      </c>
      <c r="D6" s="9">
        <v>4692.0</v>
      </c>
      <c r="E6" s="9">
        <v>10181.0</v>
      </c>
      <c r="F6" s="10">
        <v>10479.0</v>
      </c>
    </row>
    <row r="7" ht="15.0" customHeight="1">
      <c r="A7" s="11" t="s">
        <v>7</v>
      </c>
      <c r="B7" s="9">
        <v>944.0</v>
      </c>
      <c r="C7" s="9">
        <v>2075.0</v>
      </c>
      <c r="D7" s="9">
        <v>434.0</v>
      </c>
      <c r="E7" s="9">
        <v>2133.0</v>
      </c>
      <c r="F7" s="10">
        <v>2384.0</v>
      </c>
    </row>
    <row r="8" ht="15.0" customHeight="1">
      <c r="A8" s="11" t="s">
        <v>8</v>
      </c>
      <c r="B8" s="9">
        <v>445.0</v>
      </c>
      <c r="C8" s="9">
        <v>2097.0</v>
      </c>
      <c r="D8" s="9">
        <v>212.0</v>
      </c>
      <c r="E8" s="9">
        <v>173.0</v>
      </c>
      <c r="F8" s="12"/>
    </row>
    <row r="9" ht="15.0" customHeight="1">
      <c r="A9" s="11" t="s">
        <v>9</v>
      </c>
      <c r="B9" s="9">
        <v>669.0</v>
      </c>
      <c r="C9" s="9">
        <v>7994.0</v>
      </c>
      <c r="D9" s="9">
        <v>1434.0</v>
      </c>
      <c r="E9" s="9">
        <v>1732.0</v>
      </c>
      <c r="F9" s="12"/>
    </row>
    <row r="10" ht="15.0" customHeight="1">
      <c r="A10" s="11" t="s">
        <v>10</v>
      </c>
      <c r="B10" s="9">
        <v>9188.0</v>
      </c>
      <c r="C10" s="9">
        <v>12038.0</v>
      </c>
      <c r="D10" s="9">
        <v>1785.0</v>
      </c>
      <c r="E10" s="9">
        <v>3730.0</v>
      </c>
      <c r="F10" s="12"/>
    </row>
    <row r="11" ht="15.0" customHeight="1">
      <c r="A11" s="7" t="s">
        <v>11</v>
      </c>
      <c r="B11" s="13"/>
      <c r="C11" s="3"/>
      <c r="D11" s="3"/>
      <c r="E11" s="3"/>
      <c r="F11" s="4"/>
    </row>
    <row r="12" ht="15.0" customHeight="1">
      <c r="A12" s="11" t="s">
        <v>12</v>
      </c>
      <c r="B12" s="11">
        <v>174.0</v>
      </c>
      <c r="C12" s="11">
        <v>64.0</v>
      </c>
      <c r="D12" s="11">
        <v>53.0</v>
      </c>
      <c r="E12" s="11">
        <v>51.0</v>
      </c>
      <c r="F12" s="10">
        <v>70.0</v>
      </c>
    </row>
    <row r="13" ht="15.0" customHeight="1">
      <c r="A13" s="11" t="s">
        <v>13</v>
      </c>
      <c r="B13" s="11">
        <v>7.0</v>
      </c>
      <c r="C13" s="11">
        <v>58.0</v>
      </c>
      <c r="D13" s="11">
        <v>56.0</v>
      </c>
      <c r="E13" s="11">
        <v>54.0</v>
      </c>
      <c r="F13" s="10">
        <v>61.0</v>
      </c>
    </row>
    <row r="14" ht="15.0" customHeight="1">
      <c r="A14" s="11" t="s">
        <v>14</v>
      </c>
      <c r="B14" s="11">
        <v>7.0</v>
      </c>
      <c r="C14" s="11">
        <v>44.0</v>
      </c>
      <c r="D14" s="11">
        <v>55.0</v>
      </c>
      <c r="E14" s="11">
        <v>38.0</v>
      </c>
      <c r="F14" s="10">
        <v>26.0</v>
      </c>
    </row>
    <row r="15" ht="15.0" customHeight="1">
      <c r="A15" s="11" t="s">
        <v>15</v>
      </c>
      <c r="B15" s="11">
        <v>5.0</v>
      </c>
      <c r="C15" s="11">
        <v>34.0</v>
      </c>
      <c r="D15" s="11">
        <v>28.0</v>
      </c>
      <c r="E15" s="11">
        <v>15.0</v>
      </c>
      <c r="F15" s="10">
        <v>6.0</v>
      </c>
    </row>
    <row r="16" ht="15.0" customHeight="1">
      <c r="A16" s="11" t="s">
        <v>16</v>
      </c>
      <c r="B16" s="11">
        <v>0.0</v>
      </c>
      <c r="C16" s="11">
        <v>0.0</v>
      </c>
      <c r="D16" s="11">
        <v>0.0</v>
      </c>
      <c r="E16" s="11">
        <v>87.0</v>
      </c>
      <c r="F16" s="10">
        <v>90.0</v>
      </c>
    </row>
    <row r="17" ht="15.0" customHeight="1">
      <c r="A17" s="1" t="s">
        <v>17</v>
      </c>
      <c r="B17" s="11">
        <v>0.0</v>
      </c>
      <c r="C17" s="11">
        <v>0.0</v>
      </c>
      <c r="D17" s="11">
        <v>0.0</v>
      </c>
      <c r="E17" s="11">
        <v>41.0</v>
      </c>
      <c r="F17" s="10">
        <v>37.0</v>
      </c>
    </row>
    <row r="18" ht="15.0" customHeight="1">
      <c r="A18" s="7" t="s">
        <v>18</v>
      </c>
      <c r="B18" s="14"/>
      <c r="C18" s="3"/>
      <c r="D18" s="3"/>
      <c r="E18" s="3"/>
      <c r="F18" s="4"/>
    </row>
    <row r="19" ht="15.0" customHeight="1">
      <c r="A19" s="11" t="s">
        <v>12</v>
      </c>
      <c r="B19" s="5"/>
      <c r="C19" s="15">
        <v>659881.0</v>
      </c>
      <c r="D19" s="15">
        <v>132387.0</v>
      </c>
      <c r="E19" s="15">
        <v>940525.0</v>
      </c>
      <c r="F19" s="16">
        <v>1426109.0</v>
      </c>
    </row>
    <row r="20" ht="15.0" customHeight="1">
      <c r="A20" s="11" t="s">
        <v>13</v>
      </c>
      <c r="B20" s="5"/>
      <c r="C20" s="15">
        <v>651948.0</v>
      </c>
      <c r="D20" s="15">
        <v>74142.0</v>
      </c>
      <c r="E20" s="15">
        <v>41021.0</v>
      </c>
      <c r="F20" s="16">
        <v>80422.0</v>
      </c>
    </row>
    <row r="21" ht="15.0" customHeight="1">
      <c r="A21" s="11" t="s">
        <v>19</v>
      </c>
      <c r="B21" s="5"/>
      <c r="C21" s="15">
        <v>70917.0</v>
      </c>
      <c r="D21" s="15">
        <v>12348.0</v>
      </c>
      <c r="E21" s="15">
        <v>178575.0</v>
      </c>
      <c r="F21" s="16">
        <v>30435.0</v>
      </c>
    </row>
    <row r="22" ht="15.0" customHeight="1">
      <c r="A22" s="11" t="s">
        <v>16</v>
      </c>
      <c r="B22" s="5"/>
      <c r="C22" s="15">
        <v>54544.0</v>
      </c>
      <c r="D22" s="15">
        <v>3372.0</v>
      </c>
      <c r="E22" s="15">
        <v>4210.0</v>
      </c>
      <c r="F22" s="16">
        <v>4686.0</v>
      </c>
    </row>
    <row r="23" ht="15.0" customHeight="1">
      <c r="A23" s="11" t="s">
        <v>20</v>
      </c>
      <c r="B23" s="5"/>
      <c r="C23" s="15">
        <v>33332.0</v>
      </c>
      <c r="D23" s="15">
        <v>1009.0</v>
      </c>
      <c r="E23" s="11">
        <v>616.0</v>
      </c>
      <c r="F23" s="16">
        <v>2263.0</v>
      </c>
    </row>
    <row r="24" ht="15.0" customHeight="1">
      <c r="A24" s="11" t="s">
        <v>15</v>
      </c>
      <c r="B24" s="5"/>
      <c r="C24" s="15">
        <v>15698.0</v>
      </c>
      <c r="D24" s="15">
        <v>1415.0</v>
      </c>
      <c r="E24" s="15">
        <v>1388.0</v>
      </c>
      <c r="F24" s="16">
        <v>1482.0</v>
      </c>
    </row>
    <row r="25" ht="15.0" customHeight="1">
      <c r="A25" s="11" t="s">
        <v>21</v>
      </c>
      <c r="B25" s="5"/>
      <c r="C25" s="11">
        <v>907.0</v>
      </c>
      <c r="D25" s="11">
        <v>64.0</v>
      </c>
      <c r="E25" s="11">
        <v>40.0</v>
      </c>
      <c r="F25" s="10">
        <v>85.0</v>
      </c>
    </row>
    <row r="26" ht="15.0" customHeight="1">
      <c r="A26" s="11" t="s">
        <v>22</v>
      </c>
      <c r="B26" s="5"/>
      <c r="C26" s="11">
        <v>409.0</v>
      </c>
      <c r="D26" s="11">
        <v>559.0</v>
      </c>
      <c r="E26" s="11">
        <v>588.0</v>
      </c>
      <c r="F26" s="10">
        <v>561.0</v>
      </c>
    </row>
    <row r="27" ht="15.0" customHeight="1">
      <c r="A27" s="11" t="s">
        <v>23</v>
      </c>
      <c r="B27" s="5"/>
      <c r="C27" s="11">
        <v>8.0</v>
      </c>
      <c r="D27" s="11">
        <v>0.0</v>
      </c>
      <c r="E27" s="11">
        <v>0.0</v>
      </c>
      <c r="F27" s="10">
        <v>0.0</v>
      </c>
    </row>
    <row r="28" ht="15.0" customHeight="1">
      <c r="A28" s="7" t="s">
        <v>24</v>
      </c>
      <c r="B28" s="17"/>
      <c r="C28" s="18"/>
      <c r="D28" s="18"/>
      <c r="E28" s="18"/>
      <c r="F28" s="19"/>
    </row>
    <row r="29" ht="15.0" customHeight="1">
      <c r="A29" s="20" t="s">
        <v>12</v>
      </c>
      <c r="B29" s="21">
        <v>27832.0</v>
      </c>
      <c r="C29" s="21">
        <v>33347.0</v>
      </c>
      <c r="D29" s="21">
        <v>2057.0</v>
      </c>
      <c r="E29" s="21">
        <v>7043.0</v>
      </c>
      <c r="F29" s="21">
        <v>7806.0</v>
      </c>
    </row>
    <row r="30" ht="15.0" customHeight="1">
      <c r="A30" s="22" t="s">
        <v>20</v>
      </c>
      <c r="B30" s="23">
        <v>6302.0</v>
      </c>
      <c r="C30" s="23">
        <v>5792.0</v>
      </c>
      <c r="D30" s="22">
        <v>5.0</v>
      </c>
      <c r="E30" s="22">
        <v>2.0</v>
      </c>
      <c r="F30" s="24">
        <v>119.0</v>
      </c>
    </row>
    <row r="31" ht="15.0" customHeight="1">
      <c r="A31" s="20" t="s">
        <v>13</v>
      </c>
      <c r="B31" s="20">
        <v>1717.0</v>
      </c>
      <c r="C31" s="20">
        <v>23418.0</v>
      </c>
      <c r="D31" s="21">
        <v>2122.0</v>
      </c>
      <c r="E31" s="21">
        <v>1948.0</v>
      </c>
      <c r="F31" s="21">
        <v>2002.0</v>
      </c>
    </row>
    <row r="32" ht="15.0" customHeight="1">
      <c r="A32" s="22" t="s">
        <v>16</v>
      </c>
      <c r="B32" s="22">
        <v>415.0</v>
      </c>
      <c r="C32" s="22">
        <v>1526.0</v>
      </c>
      <c r="D32" s="22">
        <v>103.0</v>
      </c>
      <c r="E32" s="22">
        <v>68.0</v>
      </c>
      <c r="F32" s="24">
        <v>100.0</v>
      </c>
    </row>
    <row r="33" ht="15.0" customHeight="1">
      <c r="A33" s="20" t="s">
        <v>19</v>
      </c>
      <c r="B33" s="20">
        <v>330.0</v>
      </c>
      <c r="C33" s="21">
        <v>4677.0</v>
      </c>
      <c r="D33" s="20">
        <v>294.0</v>
      </c>
      <c r="E33" s="21">
        <v>1000.0</v>
      </c>
      <c r="F33" s="25">
        <v>344.0</v>
      </c>
    </row>
    <row r="34" ht="15.0" customHeight="1">
      <c r="A34" s="22" t="s">
        <v>15</v>
      </c>
      <c r="B34" s="22">
        <v>93.0</v>
      </c>
      <c r="C34" s="23">
        <v>1057.0</v>
      </c>
      <c r="D34" s="22">
        <v>97.0</v>
      </c>
      <c r="E34" s="22">
        <v>86.0</v>
      </c>
      <c r="F34" s="24">
        <v>90.0</v>
      </c>
    </row>
    <row r="35" ht="15.0" customHeight="1">
      <c r="A35" s="20" t="s">
        <v>21</v>
      </c>
      <c r="B35" s="20">
        <v>11.0</v>
      </c>
      <c r="C35" s="20">
        <v>6.0</v>
      </c>
      <c r="D35" s="20">
        <v>1.0</v>
      </c>
      <c r="E35" s="20">
        <v>3.0</v>
      </c>
      <c r="F35" s="25">
        <v>1.0</v>
      </c>
    </row>
    <row r="36" ht="15.0" customHeight="1">
      <c r="A36" s="22" t="s">
        <v>25</v>
      </c>
      <c r="B36" s="22"/>
      <c r="C36" s="22">
        <v>40.0</v>
      </c>
      <c r="D36" s="22">
        <v>13.0</v>
      </c>
      <c r="E36" s="22">
        <v>32.0</v>
      </c>
      <c r="F36" s="24">
        <v>17.0</v>
      </c>
    </row>
    <row r="37" ht="15.0" customHeight="1">
      <c r="A37" s="20" t="s">
        <v>26</v>
      </c>
      <c r="B37" s="20"/>
      <c r="C37" s="20">
        <v>1.0</v>
      </c>
      <c r="D37" s="20">
        <v>0.0</v>
      </c>
      <c r="E37" s="20">
        <v>0.0</v>
      </c>
      <c r="F37" s="25">
        <v>0.0</v>
      </c>
    </row>
    <row r="38" ht="15.0" customHeight="1">
      <c r="A38" s="11" t="s">
        <v>27</v>
      </c>
      <c r="B38" s="5"/>
      <c r="C38" s="5"/>
      <c r="D38" s="5"/>
      <c r="E38" s="15">
        <v>24101.0</v>
      </c>
      <c r="F38" s="16">
        <v>26208.0</v>
      </c>
    </row>
    <row r="39" ht="15.0" customHeight="1">
      <c r="A39" s="7" t="s">
        <v>28</v>
      </c>
      <c r="B39" s="13"/>
      <c r="C39" s="3"/>
      <c r="D39" s="3"/>
      <c r="E39" s="3"/>
      <c r="F39" s="4"/>
    </row>
    <row r="40" ht="15.0" customHeight="1">
      <c r="A40" s="11" t="s">
        <v>29</v>
      </c>
      <c r="B40" s="5"/>
      <c r="C40" s="5"/>
      <c r="D40" s="5"/>
      <c r="E40" s="26">
        <f>2.5%+2%</f>
        <v>0.045</v>
      </c>
      <c r="F40" s="27">
        <f>2.6%+2%</f>
        <v>0.046</v>
      </c>
    </row>
    <row r="41" ht="15.0" customHeight="1">
      <c r="A41" s="11" t="s">
        <v>30</v>
      </c>
      <c r="B41" s="5"/>
      <c r="C41" s="5"/>
      <c r="D41" s="5"/>
      <c r="E41" s="28">
        <f>13.6%+6.4%</f>
        <v>0.2</v>
      </c>
      <c r="F41" s="29">
        <f>13.9%+6.4%</f>
        <v>0.203</v>
      </c>
    </row>
    <row r="42" ht="15.0" customHeight="1">
      <c r="A42" s="11" t="s">
        <v>31</v>
      </c>
      <c r="B42" s="5"/>
      <c r="C42" s="5"/>
      <c r="D42" s="5"/>
      <c r="E42" s="28">
        <f>16.1%+6.9%</f>
        <v>0.23</v>
      </c>
      <c r="F42" s="29">
        <f>16.3%+6.9%</f>
        <v>0.232</v>
      </c>
    </row>
    <row r="43" ht="15.0" customHeight="1">
      <c r="A43" s="11" t="s">
        <v>32</v>
      </c>
      <c r="B43" s="5"/>
      <c r="C43" s="5"/>
      <c r="D43" s="5"/>
      <c r="E43" s="28">
        <f>13.1%+6.8%</f>
        <v>0.199</v>
      </c>
      <c r="F43" s="29">
        <f>13.2%+6.7%</f>
        <v>0.199</v>
      </c>
    </row>
    <row r="44" ht="15.0" customHeight="1">
      <c r="A44" s="11" t="s">
        <v>33</v>
      </c>
      <c r="B44" s="5"/>
      <c r="C44" s="5"/>
      <c r="D44" s="5"/>
      <c r="E44" s="28">
        <f>10.4%+6.2%</f>
        <v>0.166</v>
      </c>
      <c r="F44" s="29">
        <f>10.4%+6.1%</f>
        <v>0.165</v>
      </c>
    </row>
    <row r="45" ht="15.0" customHeight="1">
      <c r="A45" s="11" t="s">
        <v>34</v>
      </c>
      <c r="B45" s="5"/>
      <c r="C45" s="5"/>
      <c r="D45" s="5"/>
      <c r="E45" s="28">
        <f>9.5%+6.5%</f>
        <v>0.16</v>
      </c>
      <c r="F45" s="27">
        <f>9.3%+6.2%</f>
        <v>0.155</v>
      </c>
    </row>
    <row r="46" ht="15.0" customHeight="1">
      <c r="A46" s="30"/>
      <c r="B46" s="31"/>
      <c r="C46" s="3"/>
      <c r="D46" s="3"/>
      <c r="E46" s="3"/>
      <c r="F46" s="4"/>
    </row>
    <row r="47" ht="15.0" customHeight="1">
      <c r="A47" s="11" t="s">
        <v>35</v>
      </c>
      <c r="B47" s="5"/>
      <c r="C47" s="5"/>
      <c r="D47" s="5"/>
      <c r="E47" s="32">
        <v>0.652</v>
      </c>
      <c r="F47" s="27">
        <v>0.657</v>
      </c>
    </row>
    <row r="48" ht="15.0" customHeight="1">
      <c r="A48" s="11" t="s">
        <v>36</v>
      </c>
      <c r="B48" s="5"/>
      <c r="C48" s="5"/>
      <c r="D48" s="5"/>
      <c r="E48" s="32">
        <v>0.348</v>
      </c>
      <c r="F48" s="27">
        <v>0.343</v>
      </c>
    </row>
    <row r="49" ht="15.0" customHeight="1">
      <c r="A49" s="30"/>
      <c r="B49" s="31"/>
      <c r="C49" s="3"/>
      <c r="D49" s="3"/>
      <c r="E49" s="3"/>
      <c r="F49" s="4"/>
    </row>
    <row r="50" ht="15.0" customHeight="1">
      <c r="A50" s="33" t="s">
        <v>37</v>
      </c>
      <c r="B50" s="13"/>
      <c r="C50" s="3"/>
      <c r="D50" s="3"/>
      <c r="E50" s="3"/>
      <c r="F50" s="4"/>
    </row>
    <row r="51" ht="15.0" customHeight="1">
      <c r="A51" s="5" t="s">
        <v>38</v>
      </c>
      <c r="B51" s="5"/>
      <c r="C51" s="5"/>
      <c r="D51" s="5"/>
      <c r="E51" s="34">
        <v>0.138</v>
      </c>
      <c r="F51" s="27">
        <v>0.162</v>
      </c>
    </row>
    <row r="52" ht="15.0" customHeight="1">
      <c r="A52" s="5" t="s">
        <v>39</v>
      </c>
      <c r="B52" s="5"/>
      <c r="C52" s="5"/>
      <c r="D52" s="5"/>
      <c r="E52" s="34">
        <v>0.034</v>
      </c>
      <c r="F52" s="27">
        <v>0.033</v>
      </c>
    </row>
    <row r="53" ht="15.0" customHeight="1">
      <c r="A53" s="5" t="s">
        <v>40</v>
      </c>
      <c r="B53" s="5"/>
      <c r="C53" s="5"/>
      <c r="D53" s="5"/>
      <c r="E53" s="34">
        <v>0.034</v>
      </c>
      <c r="F53" s="27">
        <v>0.026</v>
      </c>
    </row>
    <row r="54" ht="15.0" customHeight="1">
      <c r="A54" s="5" t="s">
        <v>41</v>
      </c>
      <c r="B54" s="5"/>
      <c r="C54" s="5"/>
      <c r="D54" s="5"/>
      <c r="E54" s="34">
        <v>0.018</v>
      </c>
      <c r="F54" s="27">
        <v>0.016</v>
      </c>
    </row>
    <row r="55" ht="15.0" customHeight="1">
      <c r="A55" s="5" t="s">
        <v>42</v>
      </c>
      <c r="B55" s="5"/>
      <c r="C55" s="5"/>
      <c r="D55" s="5"/>
      <c r="E55" s="34">
        <v>0.014</v>
      </c>
      <c r="F55" s="27">
        <v>0.013</v>
      </c>
    </row>
    <row r="56" ht="15.0" customHeight="1">
      <c r="A56" s="5" t="s">
        <v>43</v>
      </c>
      <c r="B56" s="5"/>
      <c r="C56" s="5"/>
      <c r="D56" s="5"/>
      <c r="E56" s="34">
        <v>0.012</v>
      </c>
      <c r="F56" s="27">
        <v>0.011</v>
      </c>
    </row>
    <row r="57" ht="15.0" customHeight="1">
      <c r="A57" s="5" t="s">
        <v>44</v>
      </c>
      <c r="B57" s="5"/>
      <c r="C57" s="5"/>
      <c r="D57" s="5"/>
      <c r="E57" s="34">
        <v>0.011</v>
      </c>
      <c r="F57" s="35">
        <v>0.01</v>
      </c>
    </row>
    <row r="58" ht="15.0" customHeight="1">
      <c r="A58" s="5" t="s">
        <v>45</v>
      </c>
      <c r="B58" s="5"/>
      <c r="C58" s="5"/>
      <c r="D58" s="5"/>
      <c r="E58" s="34">
        <v>0.009</v>
      </c>
      <c r="F58" s="27">
        <v>0.009</v>
      </c>
    </row>
    <row r="59" ht="15.0" customHeight="1">
      <c r="A59" s="5" t="s">
        <v>46</v>
      </c>
      <c r="B59" s="5"/>
      <c r="C59" s="5"/>
      <c r="D59" s="5"/>
      <c r="E59" s="34">
        <v>0.009</v>
      </c>
      <c r="F59" s="27">
        <v>0.009</v>
      </c>
    </row>
    <row r="60" ht="15.0" customHeight="1">
      <c r="A60" s="5" t="s">
        <v>47</v>
      </c>
      <c r="B60" s="5"/>
      <c r="C60" s="5"/>
      <c r="D60" s="5"/>
      <c r="E60" s="34">
        <v>0.009</v>
      </c>
      <c r="F60" s="12"/>
    </row>
    <row r="61" ht="15.0" customHeight="1">
      <c r="A61" s="36" t="s">
        <v>48</v>
      </c>
      <c r="B61" s="5"/>
      <c r="C61" s="5"/>
      <c r="D61" s="5"/>
      <c r="E61" s="34"/>
      <c r="F61" s="27">
        <v>0.011</v>
      </c>
    </row>
    <row r="62" ht="15.0" customHeight="1">
      <c r="A62" s="37" t="s">
        <v>49</v>
      </c>
      <c r="B62" s="13"/>
      <c r="C62" s="3"/>
      <c r="D62" s="3"/>
      <c r="E62" s="3"/>
      <c r="F62" s="4"/>
    </row>
    <row r="63" ht="15.0" customHeight="1">
      <c r="A63" s="5" t="s">
        <v>50</v>
      </c>
      <c r="B63" s="5"/>
      <c r="C63" s="5"/>
      <c r="D63" s="5"/>
      <c r="E63" s="34">
        <v>0.603</v>
      </c>
      <c r="F63" s="27">
        <v>0.613</v>
      </c>
    </row>
    <row r="64" ht="15.0" customHeight="1">
      <c r="A64" s="5" t="s">
        <v>51</v>
      </c>
      <c r="B64" s="5"/>
      <c r="C64" s="5"/>
      <c r="D64" s="5"/>
      <c r="E64" s="34">
        <v>0.107</v>
      </c>
      <c r="F64" s="27">
        <v>0.101</v>
      </c>
    </row>
    <row r="65" ht="15.0" customHeight="1">
      <c r="A65" s="5" t="s">
        <v>52</v>
      </c>
      <c r="B65" s="5"/>
      <c r="C65" s="5"/>
      <c r="D65" s="5"/>
      <c r="E65" s="34">
        <v>0.067</v>
      </c>
      <c r="F65" s="27">
        <v>0.066</v>
      </c>
    </row>
    <row r="66" ht="15.0" customHeight="1">
      <c r="A66" s="5" t="s">
        <v>53</v>
      </c>
      <c r="B66" s="5"/>
      <c r="C66" s="5"/>
      <c r="D66" s="5"/>
      <c r="E66" s="34">
        <v>0.026</v>
      </c>
      <c r="F66" s="27">
        <v>0.025</v>
      </c>
    </row>
    <row r="67" ht="15.0" customHeight="1">
      <c r="A67" s="5" t="s">
        <v>54</v>
      </c>
      <c r="B67" s="5"/>
      <c r="C67" s="5"/>
      <c r="D67" s="5"/>
      <c r="E67" s="34">
        <v>0.025</v>
      </c>
      <c r="F67" s="27">
        <v>0.024</v>
      </c>
    </row>
    <row r="68" ht="15.0" customHeight="1">
      <c r="A68" s="5" t="s">
        <v>55</v>
      </c>
      <c r="B68" s="5"/>
      <c r="C68" s="5"/>
      <c r="D68" s="5"/>
      <c r="E68" s="34">
        <v>0.02</v>
      </c>
      <c r="F68" s="27">
        <v>0.019</v>
      </c>
    </row>
    <row r="69" ht="15.0" customHeight="1">
      <c r="A69" s="5" t="s">
        <v>56</v>
      </c>
      <c r="B69" s="5"/>
      <c r="C69" s="5"/>
      <c r="D69" s="5"/>
      <c r="E69" s="34">
        <v>0.02</v>
      </c>
      <c r="F69" s="27">
        <v>0.019</v>
      </c>
    </row>
    <row r="70" ht="15.0" customHeight="1">
      <c r="A70" s="5" t="s">
        <v>57</v>
      </c>
      <c r="B70" s="5"/>
      <c r="C70" s="5"/>
      <c r="D70" s="5"/>
      <c r="E70" s="34">
        <v>0.019</v>
      </c>
      <c r="F70" s="27">
        <v>0.019</v>
      </c>
    </row>
    <row r="71" ht="15.0" customHeight="1">
      <c r="A71" s="5" t="s">
        <v>58</v>
      </c>
      <c r="B71" s="5"/>
      <c r="C71" s="5"/>
      <c r="D71" s="5"/>
      <c r="E71" s="34">
        <v>0.014</v>
      </c>
      <c r="F71" s="27">
        <v>0.013</v>
      </c>
    </row>
    <row r="72" ht="15.0" customHeight="1">
      <c r="A72" s="5" t="s">
        <v>59</v>
      </c>
      <c r="B72" s="5"/>
      <c r="C72" s="5"/>
      <c r="D72" s="5"/>
      <c r="E72" s="34">
        <v>0.014</v>
      </c>
      <c r="F72" s="27">
        <v>0.012</v>
      </c>
    </row>
    <row r="73" ht="15.75" customHeight="1"/>
    <row r="74" ht="15.75" customHeight="1"/>
    <row r="75" ht="15.0" customHeight="1">
      <c r="A75" s="38"/>
      <c r="B75" s="39" t="s">
        <v>60</v>
      </c>
      <c r="C75" s="3"/>
      <c r="D75" s="3"/>
      <c r="E75" s="3"/>
      <c r="F75" s="4"/>
    </row>
    <row r="76" ht="15.0" customHeight="1">
      <c r="A76" s="5" t="s">
        <v>18</v>
      </c>
      <c r="B76" s="40">
        <v>50600.0</v>
      </c>
      <c r="C76" s="40">
        <v>155000.0</v>
      </c>
      <c r="D76" s="40">
        <v>1000.0</v>
      </c>
      <c r="E76" s="40">
        <v>4300.0</v>
      </c>
      <c r="F76" s="16">
        <v>8925.0</v>
      </c>
    </row>
    <row r="77" ht="15.0" customHeight="1">
      <c r="A77" s="5" t="s">
        <v>61</v>
      </c>
      <c r="B77" s="5">
        <v>29.0</v>
      </c>
      <c r="C77" s="5">
        <v>32.0</v>
      </c>
      <c r="D77" s="5">
        <v>18.3</v>
      </c>
      <c r="E77" s="5">
        <v>30.3</v>
      </c>
      <c r="F77" s="10">
        <v>52.4</v>
      </c>
    </row>
    <row r="78" ht="15.0" customHeight="1">
      <c r="A78" s="5" t="s">
        <v>62</v>
      </c>
      <c r="B78" s="5">
        <v>280.0</v>
      </c>
      <c r="C78" s="5">
        <v>529.0</v>
      </c>
      <c r="D78" s="5">
        <v>5.0</v>
      </c>
      <c r="E78" s="5">
        <v>6.0</v>
      </c>
      <c r="F78" s="10">
        <v>9.0</v>
      </c>
    </row>
    <row r="79" ht="15.0" customHeight="1">
      <c r="A79" s="41" t="s">
        <v>63</v>
      </c>
      <c r="B79" s="42"/>
      <c r="C79" s="3"/>
      <c r="D79" s="3"/>
      <c r="E79" s="3"/>
      <c r="F79" s="4"/>
    </row>
    <row r="80" ht="15.0" customHeight="1">
      <c r="A80" s="41" t="s">
        <v>18</v>
      </c>
      <c r="B80" s="43"/>
      <c r="C80" s="3"/>
      <c r="D80" s="3"/>
      <c r="E80" s="3"/>
      <c r="F80" s="4"/>
    </row>
    <row r="81" ht="15.0" customHeight="1">
      <c r="A81" s="5" t="s">
        <v>64</v>
      </c>
      <c r="B81" s="44">
        <v>49487.0</v>
      </c>
      <c r="C81" s="5">
        <v>60617.0</v>
      </c>
      <c r="D81" s="5">
        <v>430.0</v>
      </c>
      <c r="E81" s="5">
        <v>429.0</v>
      </c>
      <c r="F81" s="10">
        <v>894.0</v>
      </c>
    </row>
    <row r="82" ht="15.0" customHeight="1">
      <c r="A82" s="5" t="s">
        <v>65</v>
      </c>
      <c r="B82" s="5">
        <v>967.0</v>
      </c>
      <c r="C82" s="5">
        <v>18935.0</v>
      </c>
      <c r="D82" s="5">
        <v>339.0</v>
      </c>
      <c r="E82" s="5">
        <v>488.0</v>
      </c>
      <c r="F82" s="10">
        <v>442.0</v>
      </c>
    </row>
    <row r="83" ht="15.0" customHeight="1">
      <c r="A83" s="5" t="s">
        <v>66</v>
      </c>
      <c r="B83" s="5">
        <v>97.0</v>
      </c>
      <c r="C83" s="5">
        <v>75497.0</v>
      </c>
      <c r="D83" s="5">
        <v>247.0</v>
      </c>
      <c r="E83" s="5">
        <v>3407.0</v>
      </c>
      <c r="F83" s="10">
        <v>7584.0</v>
      </c>
    </row>
    <row r="84" ht="15.0" customHeight="1">
      <c r="A84" s="41" t="s">
        <v>11</v>
      </c>
      <c r="B84" s="42"/>
      <c r="C84" s="3"/>
      <c r="D84" s="3"/>
      <c r="E84" s="3"/>
      <c r="F84" s="4"/>
    </row>
    <row r="85" ht="15.0" customHeight="1">
      <c r="A85" s="5" t="s">
        <v>67</v>
      </c>
      <c r="B85" s="5">
        <v>624.0</v>
      </c>
      <c r="C85" s="5">
        <v>608.0</v>
      </c>
      <c r="D85" s="5">
        <v>0.0</v>
      </c>
      <c r="E85" s="5"/>
      <c r="F85" s="10">
        <v>10.0</v>
      </c>
    </row>
    <row r="86" ht="15.0" customHeight="1">
      <c r="A86" s="5" t="s">
        <v>65</v>
      </c>
      <c r="B86" s="5">
        <v>33.0</v>
      </c>
      <c r="C86" s="5">
        <v>341.0</v>
      </c>
      <c r="D86" s="5">
        <v>0.0</v>
      </c>
      <c r="E86" s="5">
        <v>17.0</v>
      </c>
      <c r="F86" s="10">
        <v>16.0</v>
      </c>
    </row>
    <row r="87" ht="15.0" customHeight="1">
      <c r="A87" s="5" t="s">
        <v>66</v>
      </c>
      <c r="B87" s="5">
        <v>1.0</v>
      </c>
      <c r="C87" s="5">
        <v>275.0</v>
      </c>
      <c r="D87" s="5">
        <v>0.0</v>
      </c>
      <c r="E87" s="5">
        <v>3.0</v>
      </c>
      <c r="F87" s="10">
        <v>13.0</v>
      </c>
    </row>
    <row r="88" ht="15.0" customHeight="1">
      <c r="A88" s="41" t="s">
        <v>68</v>
      </c>
      <c r="B88" s="42"/>
      <c r="C88" s="3"/>
      <c r="D88" s="3"/>
      <c r="E88" s="3"/>
      <c r="F88" s="4"/>
    </row>
    <row r="89" ht="15.0" customHeight="1">
      <c r="A89" s="5" t="s">
        <v>69</v>
      </c>
      <c r="B89" s="34">
        <v>0.606</v>
      </c>
      <c r="C89" s="34">
        <v>0.316</v>
      </c>
      <c r="D89" s="34">
        <v>0.03</v>
      </c>
      <c r="E89" s="34">
        <v>0.028</v>
      </c>
      <c r="F89" s="27">
        <v>0.046</v>
      </c>
    </row>
    <row r="90" ht="15.0" customHeight="1">
      <c r="A90" s="5" t="s">
        <v>70</v>
      </c>
      <c r="B90" s="34">
        <v>0.255</v>
      </c>
      <c r="C90" s="28">
        <v>0.0</v>
      </c>
      <c r="D90" s="34">
        <v>0.025</v>
      </c>
      <c r="E90" s="34">
        <v>0.021</v>
      </c>
      <c r="F90" s="27">
        <v>0.013</v>
      </c>
    </row>
    <row r="91" ht="15.0" customHeight="1">
      <c r="A91" s="5" t="s">
        <v>71</v>
      </c>
      <c r="B91" s="34">
        <v>0.0</v>
      </c>
      <c r="C91" s="34">
        <v>0.383</v>
      </c>
      <c r="D91" s="34">
        <v>0.063</v>
      </c>
      <c r="E91" s="28">
        <v>0.75</v>
      </c>
      <c r="F91" s="27">
        <v>0.013</v>
      </c>
    </row>
    <row r="92" ht="15.0" customHeight="1">
      <c r="A92" s="5" t="s">
        <v>72</v>
      </c>
      <c r="B92" s="34">
        <v>0.0</v>
      </c>
      <c r="C92" s="34">
        <v>0.13</v>
      </c>
      <c r="D92" s="28">
        <v>0.0</v>
      </c>
      <c r="E92" s="28">
        <v>0.0</v>
      </c>
      <c r="F92" s="27"/>
    </row>
    <row r="93" ht="15.0" customHeight="1">
      <c r="A93" s="5" t="s">
        <v>73</v>
      </c>
      <c r="B93" s="34">
        <v>0.063</v>
      </c>
      <c r="C93" s="34">
        <v>0.065</v>
      </c>
      <c r="D93" s="34">
        <v>0.574</v>
      </c>
      <c r="E93" s="34">
        <v>0.109</v>
      </c>
      <c r="F93" s="27">
        <v>0.068</v>
      </c>
    </row>
    <row r="94" ht="15.0" customHeight="1">
      <c r="A94" s="5" t="s">
        <v>74</v>
      </c>
      <c r="B94" s="34">
        <v>0.051</v>
      </c>
      <c r="C94" s="34">
        <v>0.046</v>
      </c>
      <c r="D94" s="34">
        <v>0.271</v>
      </c>
      <c r="E94" s="34">
        <v>0.068</v>
      </c>
      <c r="F94" s="27">
        <v>0.039</v>
      </c>
    </row>
    <row r="95" ht="15.0" customHeight="1">
      <c r="A95" s="5" t="s">
        <v>75</v>
      </c>
      <c r="B95" s="34">
        <v>0.009</v>
      </c>
      <c r="C95" s="28">
        <v>0.0</v>
      </c>
      <c r="D95" s="28">
        <v>0.0</v>
      </c>
      <c r="E95" s="28">
        <v>0.0</v>
      </c>
      <c r="F95" s="12"/>
    </row>
    <row r="96" ht="15.0" customHeight="1">
      <c r="A96" s="5" t="s">
        <v>76</v>
      </c>
      <c r="B96" s="34">
        <v>0.015</v>
      </c>
      <c r="C96" s="28">
        <v>0.06</v>
      </c>
      <c r="D96" s="34">
        <v>0.038</v>
      </c>
      <c r="E96" s="34">
        <v>0.024</v>
      </c>
      <c r="F96" s="27">
        <v>0.017</v>
      </c>
    </row>
    <row r="97" ht="15.0" customHeight="1">
      <c r="A97" s="41" t="s">
        <v>77</v>
      </c>
      <c r="B97" s="42"/>
      <c r="C97" s="3"/>
      <c r="D97" s="3"/>
      <c r="E97" s="3"/>
      <c r="F97" s="4"/>
    </row>
    <row r="98" ht="15.0" customHeight="1">
      <c r="A98" s="5" t="s">
        <v>78</v>
      </c>
      <c r="B98" s="45">
        <v>11100.0</v>
      </c>
      <c r="C98" s="5">
        <v>4900.0</v>
      </c>
      <c r="D98" s="5">
        <v>702.0</v>
      </c>
      <c r="E98" s="5"/>
      <c r="F98" s="10">
        <v>3200.0</v>
      </c>
    </row>
    <row r="99" ht="24.75" customHeight="1">
      <c r="A99" s="46" t="s">
        <v>79</v>
      </c>
      <c r="B99" s="43"/>
      <c r="C99" s="3"/>
      <c r="D99" s="3"/>
      <c r="E99" s="3"/>
      <c r="F99" s="4"/>
    </row>
    <row r="100" ht="15.0" customHeight="1">
      <c r="A100" s="5" t="s">
        <v>80</v>
      </c>
      <c r="B100" s="28">
        <v>0.99</v>
      </c>
      <c r="C100" s="34">
        <v>0.983</v>
      </c>
      <c r="D100" s="34">
        <v>0.995</v>
      </c>
      <c r="E100" s="34">
        <v>0.992</v>
      </c>
      <c r="F100" s="27">
        <v>0.991</v>
      </c>
    </row>
    <row r="101" ht="15.0" customHeight="1">
      <c r="A101" s="5" t="s">
        <v>81</v>
      </c>
      <c r="B101" s="28">
        <v>0.01</v>
      </c>
      <c r="C101" s="34">
        <v>0.017</v>
      </c>
      <c r="D101" s="34">
        <v>0.005</v>
      </c>
      <c r="E101" s="34">
        <v>0.008</v>
      </c>
      <c r="F101" s="27">
        <v>0.007</v>
      </c>
    </row>
    <row r="102" ht="15.0" customHeight="1">
      <c r="A102" s="41" t="s">
        <v>82</v>
      </c>
      <c r="B102" s="42"/>
      <c r="C102" s="3"/>
      <c r="D102" s="3"/>
      <c r="E102" s="3"/>
      <c r="F102" s="4"/>
    </row>
    <row r="103" ht="15.0" customHeight="1">
      <c r="A103" s="5" t="s">
        <v>83</v>
      </c>
      <c r="B103" s="34">
        <v>0.598</v>
      </c>
      <c r="C103" s="34">
        <v>0.704</v>
      </c>
      <c r="D103" s="34">
        <v>0.675</v>
      </c>
      <c r="E103" s="34">
        <v>0.722</v>
      </c>
      <c r="F103" s="27">
        <v>0.707</v>
      </c>
    </row>
    <row r="104" ht="15.0" customHeight="1">
      <c r="A104" s="5" t="s">
        <v>84</v>
      </c>
      <c r="B104" s="34">
        <v>0.259</v>
      </c>
      <c r="C104" s="34">
        <v>0.153</v>
      </c>
      <c r="D104" s="28">
        <v>0.09</v>
      </c>
      <c r="E104" s="34">
        <v>0.084</v>
      </c>
      <c r="F104" s="27">
        <v>0.136</v>
      </c>
    </row>
    <row r="105" ht="15.0" customHeight="1">
      <c r="A105" s="5" t="s">
        <v>85</v>
      </c>
      <c r="B105" s="34">
        <v>0.133</v>
      </c>
      <c r="C105" s="34">
        <v>0.132</v>
      </c>
      <c r="D105" s="34">
        <v>0.204</v>
      </c>
      <c r="E105" s="34">
        <v>0.187</v>
      </c>
      <c r="F105" s="27">
        <v>0.145</v>
      </c>
    </row>
    <row r="106" ht="15.0" customHeight="1">
      <c r="A106" s="5" t="s">
        <v>86</v>
      </c>
      <c r="B106" s="34">
        <v>0.009</v>
      </c>
      <c r="C106" s="34">
        <v>0.01</v>
      </c>
      <c r="D106" s="28">
        <v>0.03</v>
      </c>
      <c r="E106" s="34">
        <v>0.007</v>
      </c>
      <c r="F106" s="35">
        <v>0.01</v>
      </c>
    </row>
    <row r="107" ht="15.0" customHeight="1">
      <c r="A107" s="41" t="s">
        <v>28</v>
      </c>
      <c r="B107" s="42"/>
      <c r="C107" s="3"/>
      <c r="D107" s="3"/>
      <c r="E107" s="3"/>
      <c r="F107" s="4"/>
    </row>
    <row r="108" ht="15.0" customHeight="1">
      <c r="A108" s="5" t="s">
        <v>87</v>
      </c>
      <c r="B108" s="34">
        <v>0.228</v>
      </c>
      <c r="C108" s="34">
        <v>0.246</v>
      </c>
      <c r="D108" s="5">
        <v>0.0</v>
      </c>
      <c r="E108" s="34">
        <v>0.129</v>
      </c>
      <c r="F108" s="27">
        <v>0.237</v>
      </c>
    </row>
    <row r="109" ht="15.0" customHeight="1">
      <c r="A109" s="5" t="s">
        <v>88</v>
      </c>
      <c r="B109" s="34">
        <v>0.772</v>
      </c>
      <c r="C109" s="34">
        <v>0.754</v>
      </c>
      <c r="D109" s="5">
        <v>0.0</v>
      </c>
      <c r="E109" s="34">
        <v>0.871</v>
      </c>
      <c r="F109" s="27">
        <v>0.764</v>
      </c>
    </row>
    <row r="110" ht="15.0" customHeight="1">
      <c r="A110" s="5" t="s">
        <v>89</v>
      </c>
      <c r="B110" s="34">
        <v>0.0</v>
      </c>
      <c r="C110" s="28">
        <v>0.0</v>
      </c>
      <c r="D110" s="5">
        <v>0.0</v>
      </c>
      <c r="E110" s="28">
        <v>0.0</v>
      </c>
      <c r="F110" s="35">
        <v>0.0</v>
      </c>
    </row>
    <row r="111" ht="15.0" customHeight="1">
      <c r="A111" s="11" t="s">
        <v>29</v>
      </c>
      <c r="B111" s="34">
        <v>0.011000000000000001</v>
      </c>
      <c r="C111" s="34">
        <v>0.004</v>
      </c>
      <c r="D111" s="5">
        <v>0.0</v>
      </c>
      <c r="E111" s="34">
        <v>0.036</v>
      </c>
      <c r="F111" s="35">
        <v>0.0</v>
      </c>
    </row>
    <row r="112" ht="15.0" customHeight="1">
      <c r="A112" s="11" t="s">
        <v>30</v>
      </c>
      <c r="B112" s="34">
        <v>0.059000000000000004</v>
      </c>
      <c r="C112" s="34">
        <v>0.056</v>
      </c>
      <c r="D112" s="5">
        <v>0.0</v>
      </c>
      <c r="E112" s="34">
        <v>0.145</v>
      </c>
      <c r="F112" s="27">
        <v>0.071</v>
      </c>
    </row>
    <row r="113" ht="15.0" customHeight="1">
      <c r="A113" s="11" t="s">
        <v>31</v>
      </c>
      <c r="B113" s="34">
        <v>0.07400000000000001</v>
      </c>
      <c r="C113" s="34">
        <v>0.071</v>
      </c>
      <c r="D113" s="5">
        <v>0.0</v>
      </c>
      <c r="E113" s="34">
        <v>0.089</v>
      </c>
      <c r="F113" s="27">
        <v>0.057</v>
      </c>
    </row>
    <row r="114" ht="15.0" customHeight="1">
      <c r="A114" s="11" t="s">
        <v>32</v>
      </c>
      <c r="B114" s="34">
        <v>0.12300000000000001</v>
      </c>
      <c r="C114" s="34">
        <v>0.132</v>
      </c>
      <c r="D114" s="5">
        <v>0.0</v>
      </c>
      <c r="E114" s="34">
        <v>0.165</v>
      </c>
      <c r="F114" s="27">
        <v>0.145</v>
      </c>
    </row>
    <row r="115" ht="15.0" customHeight="1">
      <c r="A115" s="11" t="s">
        <v>33</v>
      </c>
      <c r="B115" s="34">
        <v>0.261</v>
      </c>
      <c r="C115" s="34">
        <v>0.266</v>
      </c>
      <c r="D115" s="5">
        <v>0.0</v>
      </c>
      <c r="E115" s="34">
        <v>0.243</v>
      </c>
      <c r="F115" s="27">
        <v>0.268</v>
      </c>
    </row>
    <row r="116" ht="15.0" customHeight="1">
      <c r="A116" s="11" t="s">
        <v>34</v>
      </c>
      <c r="B116" s="34">
        <v>0.47200000000000003</v>
      </c>
      <c r="C116" s="34">
        <v>0.471</v>
      </c>
      <c r="D116" s="5">
        <v>0.0</v>
      </c>
      <c r="E116" s="34">
        <v>0.322</v>
      </c>
      <c r="F116" s="27">
        <v>0.458</v>
      </c>
    </row>
    <row r="117" ht="15.0" customHeight="1">
      <c r="A117" s="47" t="s">
        <v>90</v>
      </c>
      <c r="B117" s="42"/>
      <c r="C117" s="3"/>
      <c r="D117" s="3"/>
      <c r="E117" s="3"/>
      <c r="F117" s="4"/>
    </row>
    <row r="118" ht="15.0" customHeight="1">
      <c r="A118" s="11" t="s">
        <v>50</v>
      </c>
      <c r="B118" s="48">
        <v>0.603</v>
      </c>
      <c r="C118" s="34">
        <v>0.452</v>
      </c>
      <c r="D118" s="34">
        <v>0.308</v>
      </c>
      <c r="E118" s="34">
        <v>0.592</v>
      </c>
      <c r="F118" s="27">
        <v>0.518</v>
      </c>
    </row>
    <row r="119" ht="15.0" customHeight="1">
      <c r="A119" s="11" t="s">
        <v>51</v>
      </c>
      <c r="B119" s="34">
        <v>0.079</v>
      </c>
      <c r="C119" s="34">
        <v>0.124</v>
      </c>
      <c r="D119" s="5">
        <v>0.0</v>
      </c>
      <c r="E119" s="28">
        <v>0.008</v>
      </c>
      <c r="F119" s="27">
        <v>0.023</v>
      </c>
    </row>
    <row r="120" ht="15.0" customHeight="1">
      <c r="A120" s="11" t="s">
        <v>58</v>
      </c>
      <c r="B120" s="34">
        <v>0.065</v>
      </c>
      <c r="C120" s="34">
        <v>0.056</v>
      </c>
      <c r="D120" s="5">
        <v>0.0</v>
      </c>
      <c r="E120" s="34">
        <v>0.024</v>
      </c>
      <c r="F120" s="27">
        <v>0.08</v>
      </c>
    </row>
    <row r="121" ht="15.0" customHeight="1">
      <c r="A121" s="11" t="s">
        <v>53</v>
      </c>
      <c r="B121" s="34">
        <v>0.015</v>
      </c>
      <c r="C121" s="34">
        <v>0.039</v>
      </c>
      <c r="D121" s="5">
        <v>0.0</v>
      </c>
      <c r="E121" s="28">
        <v>0.05</v>
      </c>
      <c r="F121" s="27">
        <v>0.111</v>
      </c>
    </row>
    <row r="122" ht="15.0" customHeight="1">
      <c r="A122" s="11" t="s">
        <v>59</v>
      </c>
      <c r="B122" s="34">
        <v>0.012</v>
      </c>
      <c r="C122" s="34">
        <v>0.019</v>
      </c>
      <c r="D122" s="5">
        <v>0.0</v>
      </c>
      <c r="E122" s="34">
        <v>0.014</v>
      </c>
      <c r="F122" s="35">
        <v>0.02</v>
      </c>
    </row>
    <row r="123" ht="15.0" customHeight="1">
      <c r="A123" s="11" t="s">
        <v>57</v>
      </c>
      <c r="B123" s="34">
        <v>0.012</v>
      </c>
      <c r="C123" s="34">
        <v>0.013</v>
      </c>
      <c r="D123" s="5">
        <v>0.0</v>
      </c>
      <c r="E123" s="34">
        <v>0.004</v>
      </c>
      <c r="F123" s="27">
        <v>0.004</v>
      </c>
    </row>
    <row r="124" ht="15.0" customHeight="1">
      <c r="A124" s="11" t="s">
        <v>91</v>
      </c>
      <c r="B124" s="34">
        <v>0.009</v>
      </c>
      <c r="C124" s="34">
        <v>0.001</v>
      </c>
      <c r="D124" s="5">
        <v>0.0</v>
      </c>
      <c r="E124" s="34">
        <v>0.0</v>
      </c>
      <c r="F124" s="27">
        <v>0.004</v>
      </c>
    </row>
    <row r="125" ht="15.0" customHeight="1">
      <c r="A125" s="11" t="s">
        <v>56</v>
      </c>
      <c r="B125" s="34">
        <v>0.008</v>
      </c>
      <c r="C125" s="34">
        <v>0.023</v>
      </c>
      <c r="D125" s="5">
        <v>0.0</v>
      </c>
      <c r="E125" s="34">
        <v>0.007</v>
      </c>
      <c r="F125" s="27">
        <v>0.015</v>
      </c>
    </row>
    <row r="126" ht="15.0" customHeight="1">
      <c r="A126" s="11" t="s">
        <v>92</v>
      </c>
      <c r="B126" s="34">
        <v>0.005</v>
      </c>
      <c r="C126" s="34">
        <v>0.019</v>
      </c>
      <c r="D126" s="5">
        <v>0.0</v>
      </c>
      <c r="E126" s="34">
        <v>0.008</v>
      </c>
      <c r="F126" s="27">
        <v>0.006</v>
      </c>
    </row>
    <row r="127" ht="15.0" customHeight="1">
      <c r="A127" s="11" t="s">
        <v>93</v>
      </c>
      <c r="B127" s="34">
        <v>0.004</v>
      </c>
      <c r="C127" s="34">
        <v>0.009</v>
      </c>
      <c r="D127" s="5">
        <v>0.0</v>
      </c>
      <c r="E127" s="34">
        <v>0.018</v>
      </c>
      <c r="F127" s="27">
        <v>0.003</v>
      </c>
    </row>
    <row r="128" ht="15.0" customHeight="1">
      <c r="A128" s="11" t="s">
        <v>54</v>
      </c>
      <c r="B128" s="34">
        <v>0.002</v>
      </c>
      <c r="C128" s="34">
        <v>0.002</v>
      </c>
      <c r="D128" s="5">
        <v>0.0</v>
      </c>
      <c r="E128" s="34">
        <v>0.007</v>
      </c>
      <c r="F128" s="27">
        <v>0.003</v>
      </c>
    </row>
    <row r="129" ht="15.0" customHeight="1">
      <c r="A129" s="11" t="s">
        <v>94</v>
      </c>
      <c r="B129" s="34">
        <v>0.002</v>
      </c>
      <c r="C129" s="34">
        <v>0.0</v>
      </c>
      <c r="D129" s="5">
        <v>0.0</v>
      </c>
      <c r="E129" s="34">
        <v>0.0</v>
      </c>
      <c r="F129" s="12"/>
    </row>
    <row r="130" ht="15.0" customHeight="1">
      <c r="A130" s="11" t="s">
        <v>95</v>
      </c>
      <c r="B130" s="34">
        <v>0.001</v>
      </c>
      <c r="C130" s="34">
        <v>0.002</v>
      </c>
      <c r="D130" s="5">
        <v>0.0</v>
      </c>
      <c r="E130" s="34">
        <v>0.0</v>
      </c>
      <c r="F130" s="27">
        <v>0.003</v>
      </c>
    </row>
    <row r="131" ht="15.0" customHeight="1">
      <c r="A131" s="11" t="s">
        <v>96</v>
      </c>
      <c r="B131" s="34">
        <v>0.001</v>
      </c>
      <c r="C131" s="34">
        <v>0.001</v>
      </c>
      <c r="D131" s="5">
        <v>0.0</v>
      </c>
      <c r="E131" s="34">
        <v>0.0</v>
      </c>
      <c r="F131" s="12"/>
    </row>
    <row r="132" ht="15.0" customHeight="1">
      <c r="A132" s="11" t="s">
        <v>52</v>
      </c>
      <c r="B132" s="34">
        <v>0.001</v>
      </c>
      <c r="C132" s="34">
        <v>0.002</v>
      </c>
      <c r="D132" s="5">
        <v>0.0</v>
      </c>
      <c r="E132" s="34">
        <v>0.0</v>
      </c>
      <c r="F132" s="12"/>
    </row>
    <row r="133" ht="15.0" customHeight="1">
      <c r="A133" s="11" t="s">
        <v>97</v>
      </c>
      <c r="B133" s="34">
        <v>0.001</v>
      </c>
      <c r="C133" s="34">
        <v>0.001</v>
      </c>
      <c r="D133" s="5">
        <v>0.0</v>
      </c>
      <c r="E133" s="34">
        <v>0.0</v>
      </c>
      <c r="F133" s="12"/>
    </row>
    <row r="134" ht="15.0" customHeight="1">
      <c r="A134" s="11" t="s">
        <v>55</v>
      </c>
      <c r="B134" s="34">
        <v>0.001</v>
      </c>
      <c r="C134" s="34">
        <v>0.004</v>
      </c>
      <c r="D134" s="5">
        <v>0.0</v>
      </c>
      <c r="E134" s="34">
        <v>0.0</v>
      </c>
      <c r="F134" s="12"/>
    </row>
    <row r="135" ht="15.0" customHeight="1">
      <c r="A135" s="11" t="s">
        <v>98</v>
      </c>
      <c r="B135" s="34">
        <v>0.001</v>
      </c>
      <c r="C135" s="34">
        <v>0.001</v>
      </c>
      <c r="D135" s="5">
        <v>0.0</v>
      </c>
      <c r="E135" s="34">
        <v>0.0</v>
      </c>
      <c r="F135" s="12"/>
    </row>
    <row r="136" ht="15.0" customHeight="1">
      <c r="A136" s="11" t="s">
        <v>99</v>
      </c>
      <c r="B136" s="34">
        <v>0.0</v>
      </c>
      <c r="C136" s="34">
        <v>0.002</v>
      </c>
      <c r="D136" s="5">
        <v>0.0</v>
      </c>
      <c r="E136" s="34">
        <v>0.021</v>
      </c>
      <c r="F136" s="12"/>
    </row>
    <row r="137" ht="15.0" customHeight="1">
      <c r="A137" s="11" t="s">
        <v>100</v>
      </c>
      <c r="B137" s="34">
        <v>0.0</v>
      </c>
      <c r="C137" s="34">
        <v>0.002</v>
      </c>
      <c r="D137" s="5">
        <v>0.0</v>
      </c>
      <c r="E137" s="34">
        <v>0.005</v>
      </c>
      <c r="F137" s="27">
        <v>0.003</v>
      </c>
    </row>
    <row r="138" ht="15.0" customHeight="1">
      <c r="A138" s="11" t="s">
        <v>101</v>
      </c>
      <c r="B138" s="34">
        <v>0.0</v>
      </c>
      <c r="C138" s="34">
        <v>0.001</v>
      </c>
      <c r="D138" s="5">
        <v>0.0</v>
      </c>
      <c r="E138" s="34">
        <v>0.0</v>
      </c>
      <c r="F138" s="12"/>
    </row>
    <row r="139" ht="15.0" customHeight="1">
      <c r="A139" s="11" t="s">
        <v>102</v>
      </c>
      <c r="B139" s="34">
        <v>0.0</v>
      </c>
      <c r="C139" s="34">
        <v>0.001</v>
      </c>
      <c r="D139" s="5">
        <v>0.0</v>
      </c>
      <c r="E139" s="34">
        <v>0.0</v>
      </c>
      <c r="F139" s="12"/>
    </row>
    <row r="140" ht="15.0" customHeight="1">
      <c r="A140" s="11" t="s">
        <v>103</v>
      </c>
      <c r="B140" s="34">
        <v>0.0</v>
      </c>
      <c r="C140" s="34">
        <v>0.001</v>
      </c>
      <c r="D140" s="5">
        <v>0.0</v>
      </c>
      <c r="E140" s="34">
        <v>0.0</v>
      </c>
      <c r="F140" s="12"/>
    </row>
    <row r="141" ht="15.0" customHeight="1">
      <c r="A141" s="11" t="s">
        <v>104</v>
      </c>
      <c r="B141" s="34">
        <v>0.0</v>
      </c>
      <c r="C141" s="34">
        <v>0.0</v>
      </c>
      <c r="D141" s="5">
        <v>0.0</v>
      </c>
      <c r="E141" s="34">
        <v>0.0</v>
      </c>
      <c r="F141" s="12"/>
    </row>
    <row r="142" ht="15.0" customHeight="1">
      <c r="A142" s="11" t="s">
        <v>105</v>
      </c>
      <c r="B142" s="34">
        <v>0.0</v>
      </c>
      <c r="C142" s="34">
        <v>0.0</v>
      </c>
      <c r="D142" s="5">
        <v>0.0</v>
      </c>
      <c r="E142" s="34">
        <v>0.0</v>
      </c>
      <c r="F142" s="12"/>
    </row>
    <row r="143" ht="15.0" customHeight="1">
      <c r="A143" s="11" t="s">
        <v>106</v>
      </c>
      <c r="B143" s="34">
        <v>0.0</v>
      </c>
      <c r="C143" s="34">
        <v>0.0</v>
      </c>
      <c r="D143" s="5">
        <v>0.0</v>
      </c>
      <c r="E143" s="34">
        <v>0.0</v>
      </c>
      <c r="F143" s="12"/>
    </row>
    <row r="144" ht="15.0" customHeight="1">
      <c r="A144" s="49" t="s">
        <v>94</v>
      </c>
      <c r="B144" s="34"/>
      <c r="C144" s="34"/>
      <c r="D144" s="5"/>
      <c r="E144" s="34"/>
      <c r="F144" s="27">
        <v>0.002</v>
      </c>
    </row>
    <row r="145" ht="15.0" customHeight="1">
      <c r="A145" s="47" t="s">
        <v>107</v>
      </c>
      <c r="B145" s="42"/>
      <c r="C145" s="3"/>
      <c r="D145" s="3"/>
      <c r="E145" s="3"/>
      <c r="F145" s="4"/>
    </row>
    <row r="146" ht="15.0" customHeight="1">
      <c r="A146" s="11" t="s">
        <v>108</v>
      </c>
      <c r="B146" s="34">
        <v>0.702</v>
      </c>
      <c r="C146" s="34">
        <v>0.845</v>
      </c>
      <c r="D146" s="34">
        <v>0.877</v>
      </c>
      <c r="E146" s="34">
        <v>0.959</v>
      </c>
      <c r="F146" s="27">
        <v>0.965</v>
      </c>
    </row>
    <row r="147" ht="15.0" customHeight="1">
      <c r="A147" s="11" t="s">
        <v>109</v>
      </c>
      <c r="B147" s="34">
        <v>0.207</v>
      </c>
      <c r="C147" s="34">
        <v>0.154</v>
      </c>
      <c r="D147" s="34">
        <v>0.122</v>
      </c>
      <c r="E147" s="34">
        <v>0.043</v>
      </c>
      <c r="F147" s="27">
        <v>0.035</v>
      </c>
    </row>
    <row r="148" ht="15.0" customHeight="1">
      <c r="A148" s="11" t="s">
        <v>110</v>
      </c>
      <c r="B148" s="34">
        <v>0.001</v>
      </c>
      <c r="C148" s="34">
        <v>0.001</v>
      </c>
      <c r="D148" s="34">
        <v>0.001</v>
      </c>
      <c r="E148" s="28">
        <v>0.0</v>
      </c>
      <c r="F148" s="35">
        <v>0.0</v>
      </c>
    </row>
    <row r="149" ht="15.75" customHeight="1"/>
    <row r="150" ht="15.75" customHeight="1"/>
    <row r="151" ht="15.0" customHeight="1">
      <c r="A151" s="50"/>
      <c r="B151" s="51" t="s">
        <v>111</v>
      </c>
      <c r="C151" s="3"/>
      <c r="D151" s="3"/>
      <c r="E151" s="3"/>
      <c r="F151" s="4"/>
    </row>
    <row r="152" ht="15.0" customHeight="1">
      <c r="A152" s="52" t="s">
        <v>112</v>
      </c>
      <c r="B152" s="53"/>
      <c r="C152" s="3"/>
      <c r="D152" s="3"/>
      <c r="E152" s="3"/>
      <c r="F152" s="4"/>
    </row>
    <row r="153" ht="15.0" customHeight="1">
      <c r="A153" s="5" t="s">
        <v>113</v>
      </c>
      <c r="B153" s="44">
        <v>1222099.0</v>
      </c>
      <c r="C153" s="44">
        <v>331540.0</v>
      </c>
      <c r="D153" s="44">
        <v>9251.0</v>
      </c>
      <c r="E153" s="44">
        <v>13505.0</v>
      </c>
      <c r="F153" s="54">
        <v>15414.0</v>
      </c>
    </row>
    <row r="154" ht="15.0" customHeight="1">
      <c r="A154" s="5" t="s">
        <v>114</v>
      </c>
      <c r="B154" s="44">
        <v>1000605.0</v>
      </c>
      <c r="C154" s="44">
        <v>185290.0</v>
      </c>
      <c r="D154" s="44">
        <v>1204.0</v>
      </c>
      <c r="E154" s="44">
        <v>7114.0</v>
      </c>
      <c r="F154" s="54">
        <v>8394.0</v>
      </c>
    </row>
    <row r="155" ht="15.0" customHeight="1">
      <c r="A155" s="5" t="s">
        <v>115</v>
      </c>
      <c r="B155" s="44">
        <v>3716.0</v>
      </c>
      <c r="C155" s="5">
        <v>991.0</v>
      </c>
      <c r="D155" s="5">
        <v>32.0</v>
      </c>
      <c r="E155" s="5">
        <v>39.0</v>
      </c>
      <c r="F155" s="54">
        <v>42.0</v>
      </c>
    </row>
    <row r="156" ht="15.0" customHeight="1">
      <c r="A156" s="52" t="s">
        <v>116</v>
      </c>
      <c r="B156" s="53"/>
      <c r="C156" s="3"/>
      <c r="D156" s="3"/>
      <c r="E156" s="3"/>
      <c r="F156" s="4"/>
    </row>
    <row r="157" ht="15.0" customHeight="1">
      <c r="A157" s="5" t="s">
        <v>117</v>
      </c>
      <c r="B157" s="44">
        <v>20984.0</v>
      </c>
      <c r="C157" s="44">
        <v>5092.0</v>
      </c>
      <c r="D157" s="5">
        <v>70.0</v>
      </c>
      <c r="E157" s="5">
        <v>273.0</v>
      </c>
      <c r="F157" s="54">
        <v>237.0</v>
      </c>
    </row>
    <row r="158" ht="15.0" customHeight="1">
      <c r="A158" s="5" t="s">
        <v>118</v>
      </c>
      <c r="B158" s="44">
        <v>5872.0</v>
      </c>
      <c r="C158" s="5">
        <v>750.0</v>
      </c>
      <c r="D158" s="5">
        <v>101.0</v>
      </c>
      <c r="E158" s="5">
        <v>16.0</v>
      </c>
      <c r="F158" s="54">
        <v>18.0</v>
      </c>
    </row>
    <row r="159" ht="15.0" customHeight="1">
      <c r="A159" s="5" t="s">
        <v>119</v>
      </c>
      <c r="B159" s="44">
        <v>3179.0</v>
      </c>
      <c r="C159" s="5">
        <v>893.0</v>
      </c>
      <c r="D159" s="5">
        <v>6.0</v>
      </c>
      <c r="E159" s="5">
        <v>26.0</v>
      </c>
      <c r="F159" s="54">
        <v>25.0</v>
      </c>
    </row>
    <row r="160" ht="15.0" customHeight="1">
      <c r="A160" s="52" t="s">
        <v>120</v>
      </c>
      <c r="B160" s="53"/>
      <c r="C160" s="3"/>
      <c r="D160" s="3"/>
      <c r="E160" s="3"/>
      <c r="F160" s="4"/>
    </row>
    <row r="161" ht="15.0" customHeight="1">
      <c r="A161" s="5" t="s">
        <v>121</v>
      </c>
      <c r="B161" s="44">
        <v>5.0</v>
      </c>
      <c r="C161" s="5">
        <v>3.0</v>
      </c>
      <c r="D161" s="5">
        <v>0.0</v>
      </c>
      <c r="E161" s="5">
        <v>0.0</v>
      </c>
      <c r="F161" s="54">
        <v>0.0</v>
      </c>
    </row>
    <row r="162" ht="15.0" customHeight="1">
      <c r="A162" s="5" t="s">
        <v>122</v>
      </c>
      <c r="B162" s="44">
        <v>0.0</v>
      </c>
      <c r="C162" s="5">
        <v>0.0</v>
      </c>
      <c r="D162" s="5">
        <v>0.0</v>
      </c>
      <c r="E162" s="5">
        <v>0.0</v>
      </c>
      <c r="F162" s="54">
        <v>0.0</v>
      </c>
    </row>
    <row r="163" ht="15.0" customHeight="1">
      <c r="A163" s="52" t="s">
        <v>123</v>
      </c>
      <c r="B163" s="53"/>
      <c r="C163" s="3"/>
      <c r="D163" s="3"/>
      <c r="E163" s="3"/>
      <c r="F163" s="4"/>
    </row>
    <row r="164" ht="15.0" customHeight="1">
      <c r="A164" s="5" t="s">
        <v>124</v>
      </c>
      <c r="B164" s="44">
        <v>1191.0</v>
      </c>
      <c r="C164" s="5">
        <v>203.0</v>
      </c>
      <c r="D164" s="5">
        <v>-17.0</v>
      </c>
      <c r="E164" s="5">
        <v>-4.0</v>
      </c>
      <c r="F164" s="10">
        <v>1.0</v>
      </c>
    </row>
    <row r="165" ht="15.0" customHeight="1">
      <c r="A165" s="5" t="s">
        <v>9</v>
      </c>
      <c r="B165" s="44">
        <v>1400.0</v>
      </c>
      <c r="C165" s="5">
        <v>386.0</v>
      </c>
      <c r="D165" s="5">
        <v>7.0</v>
      </c>
      <c r="E165" s="5">
        <v>14.0</v>
      </c>
      <c r="F165" s="10">
        <v>14.0</v>
      </c>
    </row>
    <row r="166" ht="15.0" customHeight="1">
      <c r="A166" s="5" t="s">
        <v>125</v>
      </c>
      <c r="B166" s="44">
        <v>209.0</v>
      </c>
      <c r="C166" s="5">
        <v>183.0</v>
      </c>
      <c r="D166" s="5">
        <v>24.0</v>
      </c>
      <c r="E166" s="5">
        <v>18.0</v>
      </c>
      <c r="F166" s="10">
        <v>13.0</v>
      </c>
    </row>
    <row r="167" ht="15.0" customHeight="1">
      <c r="A167" s="52" t="s">
        <v>126</v>
      </c>
      <c r="B167" s="53"/>
      <c r="C167" s="3"/>
      <c r="D167" s="3"/>
      <c r="E167" s="3"/>
      <c r="F167" s="4"/>
    </row>
    <row r="168" ht="15.0" customHeight="1">
      <c r="A168" s="5" t="s">
        <v>35</v>
      </c>
      <c r="B168" s="34">
        <v>0.592</v>
      </c>
      <c r="C168" s="34">
        <v>0.527</v>
      </c>
      <c r="D168" s="34">
        <v>0.521</v>
      </c>
      <c r="E168" s="28">
        <v>0.29</v>
      </c>
      <c r="F168" s="27">
        <v>0.391</v>
      </c>
    </row>
    <row r="169" ht="15.0" customHeight="1">
      <c r="A169" s="5" t="s">
        <v>36</v>
      </c>
      <c r="B169" s="34">
        <v>0.408</v>
      </c>
      <c r="C169" s="34">
        <v>0.473</v>
      </c>
      <c r="D169" s="34">
        <v>0.479</v>
      </c>
      <c r="E169" s="34">
        <v>0.71</v>
      </c>
      <c r="F169" s="27">
        <v>0.609</v>
      </c>
    </row>
    <row r="170" ht="15.0" customHeight="1">
      <c r="A170" s="52" t="s">
        <v>127</v>
      </c>
      <c r="B170" s="53"/>
      <c r="C170" s="3"/>
      <c r="D170" s="3"/>
      <c r="E170" s="3"/>
      <c r="F170" s="4"/>
    </row>
    <row r="171" ht="15.0" customHeight="1">
      <c r="A171" s="11" t="s">
        <v>29</v>
      </c>
      <c r="B171" s="34">
        <v>0.092</v>
      </c>
      <c r="C171" s="34">
        <v>0.066</v>
      </c>
      <c r="D171" s="34">
        <v>0.122</v>
      </c>
      <c r="E171" s="28">
        <v>0.0</v>
      </c>
      <c r="F171" s="27">
        <v>0.016</v>
      </c>
    </row>
    <row r="172" ht="15.0" customHeight="1">
      <c r="A172" s="11" t="s">
        <v>30</v>
      </c>
      <c r="B172" s="34">
        <v>0.251</v>
      </c>
      <c r="C172" s="34">
        <v>0.139</v>
      </c>
      <c r="D172" s="34">
        <v>0.098</v>
      </c>
      <c r="E172" s="34">
        <v>0.143</v>
      </c>
      <c r="F172" s="27">
        <v>0.065</v>
      </c>
    </row>
    <row r="173" ht="15.0" customHeight="1">
      <c r="A173" s="11" t="s">
        <v>31</v>
      </c>
      <c r="B173" s="34">
        <v>0.229</v>
      </c>
      <c r="C173" s="34">
        <v>0.229</v>
      </c>
      <c r="D173" s="34">
        <v>0.219</v>
      </c>
      <c r="E173" s="34">
        <v>0.143</v>
      </c>
      <c r="F173" s="27">
        <v>0.274</v>
      </c>
    </row>
    <row r="174" ht="15.0" customHeight="1">
      <c r="A174" s="11" t="s">
        <v>32</v>
      </c>
      <c r="B174" s="34">
        <v>0.206</v>
      </c>
      <c r="C174" s="34">
        <v>0.274</v>
      </c>
      <c r="D174" s="34">
        <v>0.317</v>
      </c>
      <c r="E174" s="34">
        <v>0.308</v>
      </c>
      <c r="F174" s="27">
        <v>0.242</v>
      </c>
    </row>
    <row r="175" ht="15.0" customHeight="1">
      <c r="A175" s="11" t="s">
        <v>33</v>
      </c>
      <c r="B175" s="34">
        <v>0.222</v>
      </c>
      <c r="C175" s="34">
        <v>0.292</v>
      </c>
      <c r="D175" s="34">
        <v>0.244</v>
      </c>
      <c r="E175" s="34">
        <v>0.405</v>
      </c>
      <c r="F175" s="27">
        <v>0.403</v>
      </c>
    </row>
    <row r="176" ht="15.0" customHeight="1">
      <c r="A176" s="55" t="s">
        <v>128</v>
      </c>
      <c r="B176" s="53"/>
      <c r="C176" s="3"/>
      <c r="D176" s="3"/>
      <c r="E176" s="3"/>
      <c r="F176" s="4"/>
    </row>
    <row r="177" ht="15.0" customHeight="1">
      <c r="A177" s="11" t="s">
        <v>50</v>
      </c>
      <c r="B177" s="34">
        <v>0.616</v>
      </c>
      <c r="C177" s="34">
        <v>0.292</v>
      </c>
      <c r="D177" s="34">
        <v>0.296</v>
      </c>
      <c r="E177" s="34">
        <v>0.271</v>
      </c>
      <c r="F177" s="27">
        <v>0.289</v>
      </c>
    </row>
    <row r="178" ht="15.0" customHeight="1">
      <c r="A178" s="11" t="s">
        <v>58</v>
      </c>
      <c r="B178" s="34">
        <v>0.053</v>
      </c>
      <c r="C178" s="34">
        <v>0.121</v>
      </c>
      <c r="D178" s="34">
        <v>0.185</v>
      </c>
      <c r="E178" s="34">
        <v>0.156</v>
      </c>
      <c r="F178" s="27">
        <v>0.103</v>
      </c>
    </row>
    <row r="179" ht="15.0" customHeight="1">
      <c r="A179" s="11" t="s">
        <v>59</v>
      </c>
      <c r="B179" s="34">
        <v>0.052</v>
      </c>
      <c r="C179" s="34">
        <v>0.053</v>
      </c>
      <c r="D179" s="34">
        <v>0.037</v>
      </c>
      <c r="E179" s="34">
        <v>0.021</v>
      </c>
      <c r="F179" s="27">
        <v>0.051</v>
      </c>
    </row>
    <row r="180" ht="15.0" customHeight="1">
      <c r="A180" s="11" t="s">
        <v>51</v>
      </c>
      <c r="B180" s="34">
        <v>0.034</v>
      </c>
      <c r="C180" s="34">
        <v>0.083</v>
      </c>
      <c r="D180" s="34">
        <v>0.037</v>
      </c>
      <c r="E180" s="34">
        <v>0.125</v>
      </c>
      <c r="F180" s="27">
        <v>0.113</v>
      </c>
    </row>
    <row r="181" ht="15.0" customHeight="1">
      <c r="A181" s="11" t="s">
        <v>57</v>
      </c>
      <c r="B181" s="34">
        <v>0.027</v>
      </c>
      <c r="C181" s="28">
        <v>0.07</v>
      </c>
      <c r="D181" s="34">
        <v>0.087</v>
      </c>
      <c r="E181" s="34">
        <v>0.042</v>
      </c>
      <c r="F181" s="12"/>
    </row>
    <row r="182" ht="15.0" customHeight="1">
      <c r="A182" s="11" t="s">
        <v>56</v>
      </c>
      <c r="B182" s="28">
        <v>0.02</v>
      </c>
      <c r="C182" s="34">
        <v>0.0</v>
      </c>
      <c r="D182" s="34">
        <v>0.0</v>
      </c>
      <c r="E182" s="34">
        <v>0.031</v>
      </c>
      <c r="F182" s="27">
        <v>0.062</v>
      </c>
    </row>
    <row r="183" ht="15.0" customHeight="1">
      <c r="A183" s="11" t="s">
        <v>53</v>
      </c>
      <c r="B183" s="34">
        <v>0.019</v>
      </c>
      <c r="C183" s="34">
        <v>0.031</v>
      </c>
      <c r="D183" s="34">
        <v>0.0</v>
      </c>
      <c r="E183" s="28">
        <v>0.0</v>
      </c>
      <c r="F183" s="27">
        <v>0.041</v>
      </c>
    </row>
    <row r="184" ht="15.0" customHeight="1">
      <c r="A184" s="11" t="s">
        <v>100</v>
      </c>
      <c r="B184" s="34">
        <v>0.016</v>
      </c>
      <c r="C184" s="34">
        <v>0.037</v>
      </c>
      <c r="D184" s="34">
        <v>0.0</v>
      </c>
      <c r="E184" s="28">
        <v>0.0</v>
      </c>
      <c r="F184" s="27">
        <v>0.031</v>
      </c>
    </row>
    <row r="185" ht="15.0" customHeight="1">
      <c r="A185" s="11" t="s">
        <v>97</v>
      </c>
      <c r="B185" s="34">
        <v>0.016</v>
      </c>
      <c r="C185" s="34">
        <v>0.0</v>
      </c>
      <c r="D185" s="34">
        <v>0.0</v>
      </c>
      <c r="E185" s="34">
        <v>0.031</v>
      </c>
      <c r="F185" s="12"/>
    </row>
    <row r="186" ht="15.0" customHeight="1">
      <c r="A186" s="11" t="s">
        <v>52</v>
      </c>
      <c r="B186" s="34">
        <v>0.0</v>
      </c>
      <c r="C186" s="34">
        <v>0.028</v>
      </c>
      <c r="D186" s="34">
        <v>0.0</v>
      </c>
      <c r="E186" s="34">
        <v>0.031</v>
      </c>
      <c r="F186" s="27">
        <v>0.052</v>
      </c>
    </row>
    <row r="187" ht="15.0" customHeight="1">
      <c r="A187" s="11" t="s">
        <v>129</v>
      </c>
      <c r="B187" s="34">
        <v>0.0</v>
      </c>
      <c r="C187" s="34">
        <v>0.026</v>
      </c>
      <c r="D187" s="34">
        <v>0.0</v>
      </c>
      <c r="E187" s="28">
        <v>0.0</v>
      </c>
      <c r="F187" s="12"/>
    </row>
    <row r="188" ht="15.0" customHeight="1">
      <c r="A188" s="11" t="s">
        <v>130</v>
      </c>
      <c r="B188" s="34">
        <v>0.0</v>
      </c>
      <c r="C188" s="34">
        <v>0.023</v>
      </c>
      <c r="D188" s="34">
        <v>0.074</v>
      </c>
      <c r="E188" s="34">
        <v>0.083</v>
      </c>
      <c r="F188" s="27">
        <v>0.041</v>
      </c>
    </row>
    <row r="189" ht="15.0" customHeight="1">
      <c r="A189" s="11" t="s">
        <v>98</v>
      </c>
      <c r="B189" s="34">
        <v>0.0</v>
      </c>
      <c r="C189" s="34">
        <v>0.0</v>
      </c>
      <c r="D189" s="34">
        <v>0.037</v>
      </c>
      <c r="E189" s="28">
        <v>0.0</v>
      </c>
      <c r="F189" s="12"/>
    </row>
    <row r="190" ht="15.0" customHeight="1">
      <c r="A190" s="11" t="s">
        <v>94</v>
      </c>
      <c r="B190" s="34">
        <v>0.016</v>
      </c>
      <c r="C190" s="34">
        <v>0.0</v>
      </c>
      <c r="D190" s="34">
        <v>0.0</v>
      </c>
      <c r="E190" s="28">
        <v>0.0</v>
      </c>
      <c r="F190" s="12"/>
    </row>
    <row r="191" ht="15.0" customHeight="1">
      <c r="A191" s="11" t="s">
        <v>131</v>
      </c>
      <c r="B191" s="34">
        <v>0.0</v>
      </c>
      <c r="C191" s="34">
        <v>0.0</v>
      </c>
      <c r="D191" s="34">
        <v>0.013</v>
      </c>
      <c r="E191" s="34">
        <v>0.063</v>
      </c>
      <c r="F191" s="12"/>
    </row>
    <row r="192" ht="15.0" customHeight="1">
      <c r="A192" s="11" t="s">
        <v>103</v>
      </c>
      <c r="B192" s="34">
        <v>0.0</v>
      </c>
      <c r="C192" s="34">
        <v>0.0</v>
      </c>
      <c r="D192" s="34">
        <v>0.012</v>
      </c>
      <c r="E192" s="28">
        <v>0.0</v>
      </c>
      <c r="F192" s="12"/>
    </row>
    <row r="193" ht="15.0" customHeight="1">
      <c r="A193" s="11" t="s">
        <v>93</v>
      </c>
      <c r="B193" s="34">
        <v>0.0</v>
      </c>
      <c r="C193" s="34">
        <v>0.0</v>
      </c>
      <c r="D193" s="34">
        <v>0.012</v>
      </c>
      <c r="E193" s="28">
        <v>0.0</v>
      </c>
      <c r="F193" s="12"/>
    </row>
    <row r="194" ht="15.0" customHeight="1">
      <c r="A194" s="49" t="s">
        <v>54</v>
      </c>
      <c r="B194" s="34"/>
      <c r="C194" s="34"/>
      <c r="D194" s="34"/>
      <c r="E194" s="28"/>
      <c r="F194" s="27">
        <v>0.031</v>
      </c>
    </row>
    <row r="195" ht="15.0" customHeight="1">
      <c r="A195" s="11" t="s">
        <v>21</v>
      </c>
      <c r="B195" s="34">
        <v>0.131</v>
      </c>
      <c r="C195" s="34">
        <v>0.237</v>
      </c>
      <c r="D195" s="28">
        <v>0.21</v>
      </c>
      <c r="E195" s="34">
        <v>0.146</v>
      </c>
      <c r="F195" s="27">
        <v>0.186</v>
      </c>
    </row>
    <row r="196" ht="15.0" customHeight="1">
      <c r="A196" s="55" t="s">
        <v>132</v>
      </c>
      <c r="B196" s="53"/>
      <c r="C196" s="3"/>
      <c r="D196" s="3"/>
      <c r="E196" s="3"/>
      <c r="F196" s="4"/>
    </row>
    <row r="197" ht="15.0" customHeight="1">
      <c r="A197" s="11" t="s">
        <v>38</v>
      </c>
      <c r="B197" s="34">
        <v>0.312</v>
      </c>
      <c r="C197" s="34">
        <v>0.173</v>
      </c>
      <c r="D197" s="34">
        <v>0.078</v>
      </c>
      <c r="E197" s="34">
        <v>0.164</v>
      </c>
      <c r="F197" s="27">
        <v>0.179</v>
      </c>
    </row>
    <row r="198" ht="15.0" customHeight="1">
      <c r="A198" s="11" t="s">
        <v>133</v>
      </c>
      <c r="B198" s="34">
        <v>0.098</v>
      </c>
      <c r="C198" s="34">
        <v>0.114</v>
      </c>
      <c r="D198" s="34">
        <v>0.078</v>
      </c>
      <c r="E198" s="34">
        <v>0.069</v>
      </c>
      <c r="F198" s="27">
        <v>0.074</v>
      </c>
    </row>
    <row r="199" ht="15.0" customHeight="1">
      <c r="A199" s="11" t="s">
        <v>39</v>
      </c>
      <c r="B199" s="34">
        <v>0.074</v>
      </c>
      <c r="C199" s="34">
        <v>0.067</v>
      </c>
      <c r="D199" s="34">
        <v>0.089</v>
      </c>
      <c r="E199" s="34">
        <v>0.055</v>
      </c>
      <c r="F199" s="27">
        <v>0.104</v>
      </c>
    </row>
    <row r="200" ht="15.0" customHeight="1">
      <c r="A200" s="11" t="s">
        <v>41</v>
      </c>
      <c r="B200" s="34">
        <v>0.043</v>
      </c>
      <c r="C200" s="28">
        <v>0.04</v>
      </c>
      <c r="D200" s="34">
        <v>0.067</v>
      </c>
      <c r="E200" s="34">
        <v>0.0</v>
      </c>
      <c r="F200" s="35">
        <v>0.06</v>
      </c>
    </row>
    <row r="201" ht="15.0" customHeight="1">
      <c r="A201" s="11" t="s">
        <v>134</v>
      </c>
      <c r="B201" s="34">
        <v>0.022</v>
      </c>
      <c r="C201" s="34">
        <v>0.018</v>
      </c>
      <c r="D201" s="28">
        <v>0.0</v>
      </c>
      <c r="E201" s="34">
        <v>0.068</v>
      </c>
      <c r="F201" s="12"/>
    </row>
    <row r="202" ht="15.0" customHeight="1">
      <c r="A202" s="11" t="s">
        <v>135</v>
      </c>
      <c r="B202" s="34">
        <v>0.015</v>
      </c>
      <c r="C202" s="34">
        <v>0.018</v>
      </c>
      <c r="D202" s="28">
        <v>0.0</v>
      </c>
      <c r="E202" s="34">
        <v>0.0</v>
      </c>
      <c r="F202" s="12"/>
    </row>
    <row r="203" ht="15.0" customHeight="1">
      <c r="A203" s="11" t="s">
        <v>136</v>
      </c>
      <c r="B203" s="34">
        <v>0.014</v>
      </c>
      <c r="C203" s="34">
        <v>0.0</v>
      </c>
      <c r="D203" s="28">
        <v>0.0</v>
      </c>
      <c r="E203" s="34">
        <v>0.0</v>
      </c>
      <c r="F203" s="12"/>
    </row>
    <row r="204" ht="15.0" customHeight="1">
      <c r="A204" s="11" t="s">
        <v>137</v>
      </c>
      <c r="B204" s="34">
        <v>0.013</v>
      </c>
      <c r="C204" s="34">
        <v>0.021</v>
      </c>
      <c r="D204" s="28">
        <v>0.0</v>
      </c>
      <c r="E204" s="34">
        <v>0.0</v>
      </c>
      <c r="F204" s="12"/>
    </row>
    <row r="205" ht="15.0" customHeight="1">
      <c r="A205" s="11" t="s">
        <v>138</v>
      </c>
      <c r="B205" s="34">
        <v>0.013</v>
      </c>
      <c r="C205" s="34">
        <v>0.0</v>
      </c>
      <c r="D205" s="28">
        <v>0.0</v>
      </c>
      <c r="E205" s="34">
        <v>0.0</v>
      </c>
      <c r="F205" s="12"/>
    </row>
    <row r="206" ht="15.0" customHeight="1">
      <c r="A206" s="11" t="s">
        <v>139</v>
      </c>
      <c r="B206" s="34">
        <v>0.012</v>
      </c>
      <c r="C206" s="34">
        <v>0.021</v>
      </c>
      <c r="D206" s="28">
        <v>0.0</v>
      </c>
      <c r="E206" s="34">
        <v>0.0</v>
      </c>
      <c r="F206" s="12"/>
    </row>
    <row r="207" ht="15.0" customHeight="1">
      <c r="A207" s="11" t="s">
        <v>140</v>
      </c>
      <c r="B207" s="34">
        <v>0.0</v>
      </c>
      <c r="C207" s="34">
        <v>0.019</v>
      </c>
      <c r="D207" s="28">
        <v>0.0</v>
      </c>
      <c r="E207" s="34">
        <v>0.0</v>
      </c>
      <c r="F207" s="12"/>
    </row>
    <row r="208" ht="15.0" customHeight="1">
      <c r="A208" s="11" t="s">
        <v>141</v>
      </c>
      <c r="B208" s="34">
        <v>0.0</v>
      </c>
      <c r="C208" s="34">
        <v>0.017</v>
      </c>
      <c r="D208" s="34">
        <v>0.044</v>
      </c>
      <c r="E208" s="34">
        <v>0.055</v>
      </c>
      <c r="F208" s="12"/>
    </row>
    <row r="209" ht="15.0" customHeight="1">
      <c r="A209" s="49" t="s">
        <v>142</v>
      </c>
      <c r="B209" s="34"/>
      <c r="C209" s="34"/>
      <c r="D209" s="34"/>
      <c r="E209" s="34"/>
      <c r="F209" s="27">
        <v>0.045</v>
      </c>
    </row>
    <row r="210" ht="15.0" customHeight="1">
      <c r="A210" s="11" t="s">
        <v>143</v>
      </c>
      <c r="B210" s="34">
        <v>0.0</v>
      </c>
      <c r="C210" s="34">
        <v>0.0</v>
      </c>
      <c r="D210" s="34">
        <v>0.045</v>
      </c>
      <c r="E210" s="34">
        <v>0.0</v>
      </c>
      <c r="F210" s="35">
        <v>0.03</v>
      </c>
    </row>
    <row r="211" ht="15.0" customHeight="1">
      <c r="A211" s="11" t="s">
        <v>144</v>
      </c>
      <c r="B211" s="34">
        <v>0.0</v>
      </c>
      <c r="C211" s="34">
        <v>0.0</v>
      </c>
      <c r="D211" s="34">
        <v>0.033</v>
      </c>
      <c r="E211" s="34">
        <v>0.0</v>
      </c>
      <c r="F211" s="12"/>
    </row>
    <row r="212" ht="15.0" customHeight="1">
      <c r="A212" s="11" t="s">
        <v>145</v>
      </c>
      <c r="B212" s="34">
        <v>0.0</v>
      </c>
      <c r="C212" s="34">
        <v>0.0</v>
      </c>
      <c r="D212" s="34">
        <v>0.033</v>
      </c>
      <c r="E212" s="34">
        <v>0.0</v>
      </c>
      <c r="F212" s="12"/>
    </row>
    <row r="213" ht="15.0" customHeight="1">
      <c r="A213" s="11" t="s">
        <v>146</v>
      </c>
      <c r="B213" s="34">
        <v>0.0</v>
      </c>
      <c r="C213" s="34">
        <v>0.0</v>
      </c>
      <c r="D213" s="34">
        <v>0.033</v>
      </c>
      <c r="E213" s="34">
        <v>0.0</v>
      </c>
      <c r="F213" s="12"/>
    </row>
    <row r="214" ht="15.0" customHeight="1">
      <c r="A214" s="11" t="s">
        <v>147</v>
      </c>
      <c r="B214" s="34">
        <v>0.0</v>
      </c>
      <c r="C214" s="34">
        <v>0.0</v>
      </c>
      <c r="D214" s="34">
        <v>0.0</v>
      </c>
      <c r="E214" s="34">
        <v>0.055</v>
      </c>
      <c r="F214" s="12"/>
    </row>
    <row r="215" ht="15.0" customHeight="1">
      <c r="A215" s="11" t="s">
        <v>148</v>
      </c>
      <c r="B215" s="34">
        <v>0.0</v>
      </c>
      <c r="C215" s="34">
        <v>0.0</v>
      </c>
      <c r="D215" s="34">
        <v>0.0</v>
      </c>
      <c r="E215" s="34">
        <v>0.041</v>
      </c>
      <c r="F215" s="12"/>
    </row>
    <row r="216" ht="15.0" customHeight="1">
      <c r="A216" s="11" t="s">
        <v>149</v>
      </c>
      <c r="B216" s="34">
        <v>0.0</v>
      </c>
      <c r="C216" s="34">
        <v>0.0</v>
      </c>
      <c r="D216" s="34">
        <v>0.044</v>
      </c>
      <c r="E216" s="34">
        <v>0.0</v>
      </c>
      <c r="F216" s="27">
        <v>0.045</v>
      </c>
    </row>
    <row r="217" ht="15.0" customHeight="1">
      <c r="A217" s="11" t="s">
        <v>150</v>
      </c>
      <c r="B217" s="34">
        <v>0.0</v>
      </c>
      <c r="C217" s="34">
        <v>0.0</v>
      </c>
      <c r="D217" s="34">
        <v>0.0</v>
      </c>
      <c r="E217" s="34">
        <v>0.041</v>
      </c>
      <c r="F217" s="12"/>
    </row>
    <row r="218" ht="15.0" customHeight="1">
      <c r="A218" s="11" t="s">
        <v>151</v>
      </c>
      <c r="B218" s="34">
        <v>0.0</v>
      </c>
      <c r="C218" s="34">
        <v>0.0</v>
      </c>
      <c r="D218" s="34">
        <v>0.0</v>
      </c>
      <c r="E218" s="34">
        <v>0.041</v>
      </c>
      <c r="F218" s="12"/>
    </row>
    <row r="219" ht="15.0" customHeight="1">
      <c r="A219" s="11" t="s">
        <v>152</v>
      </c>
      <c r="B219" s="34">
        <v>0.0</v>
      </c>
      <c r="C219" s="34">
        <v>0.0</v>
      </c>
      <c r="D219" s="34">
        <v>0.0</v>
      </c>
      <c r="E219" s="34">
        <v>0.027</v>
      </c>
      <c r="F219" s="12"/>
    </row>
    <row r="220" ht="15.0" customHeight="1">
      <c r="A220" s="11" t="s">
        <v>21</v>
      </c>
      <c r="B220" s="34">
        <v>0.384</v>
      </c>
      <c r="C220" s="34">
        <v>0.492</v>
      </c>
      <c r="D220" s="34">
        <v>0.456</v>
      </c>
      <c r="E220" s="34">
        <v>0.384</v>
      </c>
      <c r="F220" s="29">
        <f>4.5%+4.5%+4.5%+32.8%</f>
        <v>0.463</v>
      </c>
    </row>
    <row r="221" ht="15.75" customHeight="1"/>
    <row r="222" ht="15.0" customHeight="1">
      <c r="A222" s="56"/>
      <c r="B222" s="57" t="s">
        <v>153</v>
      </c>
      <c r="C222" s="58"/>
      <c r="D222" s="58"/>
      <c r="E222" s="58"/>
      <c r="F222" s="59"/>
    </row>
    <row r="223" ht="15.0" customHeight="1">
      <c r="B223" s="12"/>
      <c r="C223" s="12"/>
      <c r="D223" s="60">
        <v>46023.0</v>
      </c>
      <c r="E223" s="60">
        <v>46054.0</v>
      </c>
      <c r="F223" s="61">
        <v>46082.0</v>
      </c>
    </row>
    <row r="224" ht="15.0" customHeight="1">
      <c r="A224" s="62" t="s">
        <v>154</v>
      </c>
      <c r="B224" s="12"/>
      <c r="C224" s="12"/>
      <c r="D224" s="12">
        <v>2300.0</v>
      </c>
      <c r="E224" s="12">
        <v>1000.0</v>
      </c>
      <c r="F224" s="10">
        <v>855.0</v>
      </c>
    </row>
    <row r="225" ht="15.0" customHeight="1">
      <c r="A225" s="62" t="s">
        <v>155</v>
      </c>
      <c r="B225" s="12"/>
      <c r="C225" s="12"/>
      <c r="D225" s="12">
        <v>261.0</v>
      </c>
      <c r="E225" s="12">
        <v>262.0</v>
      </c>
      <c r="F225" s="10">
        <v>204.0</v>
      </c>
    </row>
    <row r="226" ht="15.0" customHeight="1">
      <c r="A226" s="62" t="s">
        <v>156</v>
      </c>
      <c r="B226" s="12"/>
      <c r="C226" s="12"/>
      <c r="D226" s="34">
        <v>0.844</v>
      </c>
      <c r="E226" s="28">
        <v>0.5</v>
      </c>
      <c r="F226" s="27">
        <v>0.478</v>
      </c>
    </row>
    <row r="227" ht="15.0" customHeight="1">
      <c r="A227" s="62" t="s">
        <v>157</v>
      </c>
      <c r="B227" s="12"/>
      <c r="C227" s="12"/>
      <c r="D227" s="34">
        <v>0.113</v>
      </c>
      <c r="E227" s="34">
        <v>0.258</v>
      </c>
      <c r="F227" s="27">
        <v>0.237</v>
      </c>
    </row>
    <row r="228" ht="15.0" customHeight="1">
      <c r="A228" s="62" t="s">
        <v>158</v>
      </c>
      <c r="B228" s="12"/>
      <c r="C228" s="12"/>
      <c r="D228" s="28">
        <v>0.04</v>
      </c>
      <c r="E228" s="34">
        <v>0.214</v>
      </c>
      <c r="F228" s="35">
        <v>0.26</v>
      </c>
    </row>
    <row r="229" ht="15.0" customHeight="1">
      <c r="A229" s="62" t="s">
        <v>159</v>
      </c>
      <c r="B229" s="12"/>
      <c r="C229" s="12"/>
      <c r="D229" s="34">
        <v>0.002</v>
      </c>
      <c r="E229" s="34">
        <v>0.018</v>
      </c>
      <c r="F229" s="35">
        <v>0.01</v>
      </c>
    </row>
    <row r="230" ht="15.0" customHeight="1">
      <c r="A230" s="62" t="s">
        <v>160</v>
      </c>
      <c r="B230" s="12"/>
      <c r="C230" s="12"/>
      <c r="D230" s="44">
        <v>20000.0</v>
      </c>
      <c r="E230" s="44">
        <v>15000.0</v>
      </c>
      <c r="F230" s="16">
        <v>14000.0</v>
      </c>
    </row>
    <row r="231" ht="15.0" customHeight="1">
      <c r="A231" s="62" t="s">
        <v>8</v>
      </c>
      <c r="B231" s="12"/>
      <c r="C231" s="12"/>
      <c r="D231" s="5">
        <v>291.0</v>
      </c>
      <c r="E231" s="5">
        <v>331.0</v>
      </c>
      <c r="F231" s="10">
        <v>237.0</v>
      </c>
    </row>
    <row r="232" ht="24.75" customHeight="1">
      <c r="A232" s="63" t="s">
        <v>161</v>
      </c>
      <c r="B232" s="12"/>
      <c r="C232" s="12"/>
      <c r="D232" s="5">
        <v>30.0</v>
      </c>
      <c r="E232" s="5">
        <v>75.0</v>
      </c>
      <c r="F232" s="10">
        <v>163.0</v>
      </c>
    </row>
    <row r="233" ht="24.75" customHeight="1">
      <c r="A233" s="64" t="s">
        <v>162</v>
      </c>
      <c r="B233" s="65"/>
    </row>
    <row r="234" ht="15.0" customHeight="1">
      <c r="A234" s="62" t="s">
        <v>83</v>
      </c>
      <c r="B234" s="12"/>
      <c r="C234" s="12"/>
      <c r="D234" s="34">
        <v>0.137</v>
      </c>
      <c r="E234" s="34">
        <v>0.561</v>
      </c>
      <c r="F234" s="27">
        <v>0.572</v>
      </c>
    </row>
    <row r="235" ht="15.0" customHeight="1">
      <c r="A235" s="62" t="s">
        <v>163</v>
      </c>
      <c r="B235" s="12"/>
      <c r="C235" s="12"/>
      <c r="D235" s="34">
        <v>0.863</v>
      </c>
      <c r="E235" s="34">
        <v>0.438</v>
      </c>
      <c r="F235" s="27">
        <v>0.428</v>
      </c>
    </row>
    <row r="236" ht="15.0" customHeight="1">
      <c r="A236" s="66" t="s">
        <v>164</v>
      </c>
      <c r="B236" s="65"/>
    </row>
    <row r="237" ht="15.0" customHeight="1">
      <c r="A237" s="62" t="s">
        <v>165</v>
      </c>
      <c r="B237" s="12"/>
      <c r="C237" s="12"/>
      <c r="D237" s="34">
        <v>0.756</v>
      </c>
      <c r="E237" s="34">
        <v>0.026</v>
      </c>
      <c r="F237" s="27">
        <v>0.069</v>
      </c>
    </row>
    <row r="238" ht="15.0" customHeight="1">
      <c r="A238" s="62" t="s">
        <v>50</v>
      </c>
      <c r="B238" s="12"/>
      <c r="C238" s="12"/>
      <c r="D238" s="34">
        <v>0.163</v>
      </c>
      <c r="E238" s="34">
        <v>0.579</v>
      </c>
      <c r="F238" s="27">
        <v>0.573</v>
      </c>
    </row>
    <row r="239" ht="15.0" customHeight="1">
      <c r="A239" s="62" t="s">
        <v>58</v>
      </c>
      <c r="B239" s="12"/>
      <c r="C239" s="12"/>
      <c r="D239" s="34">
        <v>0.057</v>
      </c>
      <c r="E239" s="34">
        <v>0.264</v>
      </c>
      <c r="F239" s="27">
        <v>0.236</v>
      </c>
    </row>
    <row r="240" ht="15.0" customHeight="1">
      <c r="A240" s="62" t="s">
        <v>53</v>
      </c>
      <c r="B240" s="12"/>
      <c r="C240" s="12"/>
      <c r="D240" s="34">
        <v>0.004</v>
      </c>
      <c r="E240" s="34">
        <v>0.0</v>
      </c>
      <c r="F240" s="12"/>
    </row>
    <row r="241" ht="15.0" customHeight="1">
      <c r="A241" s="62" t="s">
        <v>166</v>
      </c>
      <c r="B241" s="12"/>
      <c r="C241" s="12"/>
      <c r="D241" s="34">
        <v>0.0</v>
      </c>
      <c r="E241" s="34">
        <v>0.014</v>
      </c>
      <c r="F241" s="27">
        <v>0.018</v>
      </c>
    </row>
    <row r="242" ht="15.0" customHeight="1">
      <c r="A242" s="62" t="s">
        <v>21</v>
      </c>
      <c r="B242" s="12"/>
      <c r="C242" s="12"/>
      <c r="D242" s="34">
        <v>0.021</v>
      </c>
      <c r="E242" s="34">
        <v>0.118</v>
      </c>
      <c r="F242" s="27">
        <v>0.103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32">
    <mergeCell ref="B2:F2"/>
    <mergeCell ref="B11:F11"/>
    <mergeCell ref="B18:F18"/>
    <mergeCell ref="B28:F28"/>
    <mergeCell ref="B39:F39"/>
    <mergeCell ref="B46:F46"/>
    <mergeCell ref="B49:F49"/>
    <mergeCell ref="B50:F50"/>
    <mergeCell ref="B62:F62"/>
    <mergeCell ref="B75:F75"/>
    <mergeCell ref="B79:F79"/>
    <mergeCell ref="B80:F80"/>
    <mergeCell ref="B84:F84"/>
    <mergeCell ref="B88:F88"/>
    <mergeCell ref="B97:F97"/>
    <mergeCell ref="B99:F99"/>
    <mergeCell ref="B102:F102"/>
    <mergeCell ref="B107:F107"/>
    <mergeCell ref="B117:F117"/>
    <mergeCell ref="B145:F145"/>
    <mergeCell ref="B151:F151"/>
    <mergeCell ref="B176:F176"/>
    <mergeCell ref="B196:F196"/>
    <mergeCell ref="B233:F233"/>
    <mergeCell ref="B236:F236"/>
    <mergeCell ref="B152:F152"/>
    <mergeCell ref="B156:F156"/>
    <mergeCell ref="B160:F160"/>
    <mergeCell ref="B163:F163"/>
    <mergeCell ref="B167:F167"/>
    <mergeCell ref="B170:F170"/>
    <mergeCell ref="B222:F222"/>
  </mergeCells>
  <printOptions/>
  <pageMargins bottom="0.75" footer="0.0" header="0.0" left="0.7" right="0.7" top="0.75"/>
  <pageSetup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5"/>
    <col customWidth="1" hidden="1" min="2" max="2" width="18.13"/>
    <col customWidth="1" hidden="1" min="3" max="3" width="0.13"/>
  </cols>
  <sheetData>
    <row r="2" ht="15.0" customHeight="1">
      <c r="A2" s="2" t="s">
        <v>0</v>
      </c>
      <c r="B2" s="3"/>
      <c r="C2" s="3"/>
      <c r="D2" s="3"/>
      <c r="E2" s="4"/>
    </row>
    <row r="3" ht="15.0" customHeight="1">
      <c r="A3" s="67"/>
      <c r="B3" s="68">
        <v>2024.0</v>
      </c>
      <c r="C3" s="68">
        <v>2025.0</v>
      </c>
      <c r="D3" s="69" t="s">
        <v>1</v>
      </c>
      <c r="E3" s="69" t="s">
        <v>2</v>
      </c>
    </row>
    <row r="4" ht="15.0" customHeight="1">
      <c r="A4" s="70" t="s">
        <v>4</v>
      </c>
      <c r="B4" s="71">
        <v>9188.0</v>
      </c>
      <c r="C4" s="71">
        <v>1487644.0</v>
      </c>
      <c r="D4" s="71">
        <v>225296.0</v>
      </c>
      <c r="E4" s="71">
        <v>1666963.0</v>
      </c>
    </row>
    <row r="5" ht="15.0" customHeight="1">
      <c r="A5" s="72" t="s">
        <v>5</v>
      </c>
      <c r="B5" s="71">
        <f>67817+6092</f>
        <v>73909</v>
      </c>
      <c r="C5" s="71">
        <f>227464+13233</f>
        <v>240697</v>
      </c>
      <c r="D5" s="71">
        <f>67562+597</f>
        <v>68159</v>
      </c>
      <c r="E5" s="71">
        <f>425431+7599</f>
        <v>433030</v>
      </c>
    </row>
    <row r="6" ht="15.0" customHeight="1">
      <c r="A6" s="70" t="s">
        <v>6</v>
      </c>
      <c r="B6" s="71">
        <v>36700.0</v>
      </c>
      <c r="C6" s="71">
        <v>69864.0</v>
      </c>
      <c r="D6" s="71">
        <v>4692.0</v>
      </c>
      <c r="E6" s="71">
        <v>10181.0</v>
      </c>
    </row>
    <row r="7" ht="15.0" customHeight="1">
      <c r="A7" s="72" t="s">
        <v>7</v>
      </c>
      <c r="B7" s="71">
        <v>944.0</v>
      </c>
      <c r="C7" s="71">
        <v>2075.0</v>
      </c>
      <c r="D7" s="71">
        <v>434.0</v>
      </c>
      <c r="E7" s="71">
        <v>2133.0</v>
      </c>
    </row>
    <row r="8" ht="15.0" customHeight="1">
      <c r="A8" s="72" t="s">
        <v>8</v>
      </c>
      <c r="B8" s="71">
        <v>445.0</v>
      </c>
      <c r="C8" s="71">
        <v>2097.0</v>
      </c>
      <c r="D8" s="71">
        <v>212.0</v>
      </c>
      <c r="E8" s="71">
        <v>173.0</v>
      </c>
    </row>
    <row r="9" ht="15.0" customHeight="1">
      <c r="A9" s="72" t="s">
        <v>9</v>
      </c>
      <c r="B9" s="71">
        <v>669.0</v>
      </c>
      <c r="C9" s="71">
        <v>7994.0</v>
      </c>
      <c r="D9" s="71">
        <v>1434.0</v>
      </c>
      <c r="E9" s="71">
        <v>1732.0</v>
      </c>
    </row>
    <row r="10" ht="15.0" customHeight="1">
      <c r="A10" s="72" t="s">
        <v>10</v>
      </c>
      <c r="B10" s="71">
        <v>9188.0</v>
      </c>
      <c r="C10" s="71">
        <v>12038.0</v>
      </c>
      <c r="D10" s="71">
        <v>1785.0</v>
      </c>
      <c r="E10" s="71">
        <v>3730.0</v>
      </c>
    </row>
    <row r="11" ht="15.0" customHeight="1">
      <c r="A11" s="70" t="s">
        <v>11</v>
      </c>
      <c r="B11" s="73"/>
      <c r="C11" s="3"/>
      <c r="D11" s="3"/>
      <c r="E11" s="4"/>
    </row>
    <row r="12" ht="15.0" customHeight="1">
      <c r="A12" s="72" t="s">
        <v>12</v>
      </c>
      <c r="B12" s="72">
        <v>174.0</v>
      </c>
      <c r="C12" s="72">
        <v>64.0</v>
      </c>
      <c r="D12" s="72">
        <v>53.0</v>
      </c>
      <c r="E12" s="72">
        <v>51.0</v>
      </c>
    </row>
    <row r="13" ht="15.0" customHeight="1">
      <c r="A13" s="72" t="s">
        <v>13</v>
      </c>
      <c r="B13" s="72">
        <v>7.0</v>
      </c>
      <c r="C13" s="72">
        <v>58.0</v>
      </c>
      <c r="D13" s="72">
        <v>56.0</v>
      </c>
      <c r="E13" s="72">
        <v>54.0</v>
      </c>
    </row>
    <row r="14" ht="15.0" customHeight="1">
      <c r="A14" s="72" t="s">
        <v>14</v>
      </c>
      <c r="B14" s="72">
        <v>7.0</v>
      </c>
      <c r="C14" s="72">
        <v>44.0</v>
      </c>
      <c r="D14" s="72">
        <v>55.0</v>
      </c>
      <c r="E14" s="72">
        <v>38.0</v>
      </c>
    </row>
    <row r="15" ht="15.0" customHeight="1">
      <c r="A15" s="72" t="s">
        <v>15</v>
      </c>
      <c r="B15" s="72">
        <v>5.0</v>
      </c>
      <c r="C15" s="72">
        <v>34.0</v>
      </c>
      <c r="D15" s="72">
        <v>28.0</v>
      </c>
      <c r="E15" s="72">
        <v>15.0</v>
      </c>
    </row>
    <row r="16" ht="15.0" customHeight="1">
      <c r="A16" s="72" t="s">
        <v>16</v>
      </c>
      <c r="B16" s="72">
        <v>0.0</v>
      </c>
      <c r="C16" s="72">
        <v>0.0</v>
      </c>
      <c r="D16" s="72">
        <v>0.0</v>
      </c>
      <c r="E16" s="72">
        <v>87.0</v>
      </c>
    </row>
    <row r="17" ht="15.0" customHeight="1">
      <c r="A17" s="70" t="s">
        <v>17</v>
      </c>
      <c r="B17" s="72">
        <v>0.0</v>
      </c>
      <c r="C17" s="72">
        <v>0.0</v>
      </c>
      <c r="D17" s="72">
        <v>0.0</v>
      </c>
      <c r="E17" s="72">
        <v>41.0</v>
      </c>
    </row>
    <row r="18" ht="15.0" customHeight="1">
      <c r="A18" s="70" t="s">
        <v>18</v>
      </c>
      <c r="B18" s="74"/>
      <c r="C18" s="3"/>
      <c r="D18" s="3"/>
      <c r="E18" s="4"/>
    </row>
    <row r="19" ht="15.0" customHeight="1">
      <c r="A19" s="72" t="s">
        <v>12</v>
      </c>
      <c r="B19" s="75"/>
      <c r="C19" s="72">
        <v>659881.0</v>
      </c>
      <c r="D19" s="72">
        <v>132387.0</v>
      </c>
      <c r="E19" s="72">
        <v>940525.0</v>
      </c>
    </row>
    <row r="20" ht="15.0" customHeight="1">
      <c r="A20" s="72" t="s">
        <v>13</v>
      </c>
      <c r="B20" s="75"/>
      <c r="C20" s="72">
        <v>651948.0</v>
      </c>
      <c r="D20" s="72">
        <v>74142.0</v>
      </c>
      <c r="E20" s="72">
        <v>41021.0</v>
      </c>
    </row>
    <row r="21" ht="15.0" customHeight="1">
      <c r="A21" s="72" t="s">
        <v>19</v>
      </c>
      <c r="B21" s="75"/>
      <c r="C21" s="72">
        <v>70917.0</v>
      </c>
      <c r="D21" s="72">
        <v>12348.0</v>
      </c>
      <c r="E21" s="72">
        <v>178575.0</v>
      </c>
    </row>
    <row r="22" ht="15.0" customHeight="1">
      <c r="A22" s="72" t="s">
        <v>16</v>
      </c>
      <c r="B22" s="75"/>
      <c r="C22" s="72">
        <v>54544.0</v>
      </c>
      <c r="D22" s="72">
        <v>3372.0</v>
      </c>
      <c r="E22" s="72">
        <v>4210.0</v>
      </c>
    </row>
    <row r="23" ht="15.0" customHeight="1">
      <c r="A23" s="72" t="s">
        <v>20</v>
      </c>
      <c r="B23" s="75"/>
      <c r="C23" s="72">
        <v>33332.0</v>
      </c>
      <c r="D23" s="72">
        <v>1009.0</v>
      </c>
      <c r="E23" s="72">
        <v>616.0</v>
      </c>
    </row>
    <row r="24" ht="15.0" customHeight="1">
      <c r="A24" s="72" t="s">
        <v>15</v>
      </c>
      <c r="B24" s="75"/>
      <c r="C24" s="72">
        <v>15698.0</v>
      </c>
      <c r="D24" s="72">
        <v>1415.0</v>
      </c>
      <c r="E24" s="72">
        <v>1388.0</v>
      </c>
    </row>
    <row r="25" ht="15.0" customHeight="1">
      <c r="A25" s="72" t="s">
        <v>21</v>
      </c>
      <c r="B25" s="75"/>
      <c r="C25" s="72">
        <v>907.0</v>
      </c>
      <c r="D25" s="72">
        <v>64.0</v>
      </c>
      <c r="E25" s="72">
        <v>40.0</v>
      </c>
    </row>
    <row r="26" ht="15.0" customHeight="1">
      <c r="A26" s="72" t="s">
        <v>22</v>
      </c>
      <c r="B26" s="75"/>
      <c r="C26" s="72">
        <v>409.0</v>
      </c>
      <c r="D26" s="72">
        <v>559.0</v>
      </c>
      <c r="E26" s="72">
        <v>588.0</v>
      </c>
    </row>
    <row r="27" ht="15.0" customHeight="1">
      <c r="A27" s="72" t="s">
        <v>23</v>
      </c>
      <c r="B27" s="75"/>
      <c r="C27" s="72">
        <v>8.0</v>
      </c>
      <c r="D27" s="72">
        <v>0.0</v>
      </c>
      <c r="E27" s="72">
        <v>0.0</v>
      </c>
    </row>
    <row r="28" ht="15.0" customHeight="1">
      <c r="A28" s="76" t="s">
        <v>24</v>
      </c>
      <c r="B28" s="77"/>
      <c r="C28" s="77"/>
      <c r="D28" s="77"/>
      <c r="E28" s="77"/>
    </row>
    <row r="29" ht="15.0" customHeight="1">
      <c r="A29" s="77" t="s">
        <v>12</v>
      </c>
      <c r="B29" s="77">
        <v>27832.0</v>
      </c>
      <c r="C29" s="77">
        <v>33347.0</v>
      </c>
      <c r="D29" s="77">
        <v>2057.0</v>
      </c>
      <c r="E29" s="77">
        <v>7043.0</v>
      </c>
    </row>
    <row r="30" ht="15.0" customHeight="1">
      <c r="A30" s="77" t="s">
        <v>20</v>
      </c>
      <c r="B30" s="77">
        <v>6302.0</v>
      </c>
      <c r="C30" s="77">
        <v>5792.0</v>
      </c>
      <c r="D30" s="77">
        <v>5.0</v>
      </c>
      <c r="E30" s="77">
        <v>2.0</v>
      </c>
    </row>
    <row r="31" ht="15.0" customHeight="1">
      <c r="A31" s="77" t="s">
        <v>13</v>
      </c>
      <c r="B31" s="77">
        <v>1717.0</v>
      </c>
      <c r="C31" s="77">
        <v>23418.0</v>
      </c>
      <c r="D31" s="77">
        <v>2122.0</v>
      </c>
      <c r="E31" s="77">
        <v>1948.0</v>
      </c>
    </row>
    <row r="32" ht="15.0" customHeight="1">
      <c r="A32" s="77" t="s">
        <v>16</v>
      </c>
      <c r="B32" s="77">
        <v>415.0</v>
      </c>
      <c r="C32" s="77">
        <v>1526.0</v>
      </c>
      <c r="D32" s="77">
        <v>103.0</v>
      </c>
      <c r="E32" s="77">
        <v>68.0</v>
      </c>
    </row>
    <row r="33" ht="15.0" customHeight="1">
      <c r="A33" s="77" t="s">
        <v>19</v>
      </c>
      <c r="B33" s="77">
        <v>330.0</v>
      </c>
      <c r="C33" s="77">
        <v>4677.0</v>
      </c>
      <c r="D33" s="77">
        <v>294.0</v>
      </c>
      <c r="E33" s="77">
        <v>1000.0</v>
      </c>
    </row>
    <row r="34" ht="15.0" customHeight="1">
      <c r="A34" s="77" t="s">
        <v>15</v>
      </c>
      <c r="B34" s="77">
        <v>93.0</v>
      </c>
      <c r="C34" s="77">
        <v>1057.0</v>
      </c>
      <c r="D34" s="77">
        <v>97.0</v>
      </c>
      <c r="E34" s="77">
        <v>86.0</v>
      </c>
    </row>
    <row r="35" ht="15.0" customHeight="1">
      <c r="A35" s="77" t="s">
        <v>21</v>
      </c>
      <c r="B35" s="77">
        <v>11.0</v>
      </c>
      <c r="C35" s="77">
        <v>6.0</v>
      </c>
      <c r="D35" s="77">
        <v>1.0</v>
      </c>
      <c r="E35" s="77">
        <v>3.0</v>
      </c>
    </row>
    <row r="36" ht="15.0" customHeight="1">
      <c r="A36" s="77" t="s">
        <v>25</v>
      </c>
      <c r="B36" s="77"/>
      <c r="C36" s="77">
        <v>40.0</v>
      </c>
      <c r="D36" s="77">
        <v>13.0</v>
      </c>
      <c r="E36" s="77">
        <v>32.0</v>
      </c>
    </row>
    <row r="37" ht="15.0" customHeight="1">
      <c r="A37" s="77" t="s">
        <v>26</v>
      </c>
      <c r="B37" s="77"/>
      <c r="C37" s="77">
        <v>1.0</v>
      </c>
      <c r="D37" s="77">
        <v>0.0</v>
      </c>
      <c r="E37" s="77">
        <v>0.0</v>
      </c>
    </row>
    <row r="38" ht="15.0" customHeight="1">
      <c r="A38" s="72" t="s">
        <v>27</v>
      </c>
      <c r="B38" s="75"/>
      <c r="C38" s="75"/>
      <c r="D38" s="75"/>
      <c r="E38" s="72">
        <v>24101.0</v>
      </c>
    </row>
    <row r="39" ht="15.0" customHeight="1">
      <c r="A39" s="70" t="s">
        <v>28</v>
      </c>
      <c r="B39" s="73"/>
      <c r="C39" s="3"/>
      <c r="D39" s="3"/>
      <c r="E39" s="4"/>
    </row>
    <row r="40" ht="15.0" customHeight="1">
      <c r="A40" s="72" t="s">
        <v>29</v>
      </c>
      <c r="B40" s="75"/>
      <c r="C40" s="75"/>
      <c r="D40" s="75"/>
      <c r="E40" s="78">
        <f>2.5%+2%</f>
        <v>0.045</v>
      </c>
    </row>
    <row r="41" ht="15.0" customHeight="1">
      <c r="A41" s="72" t="s">
        <v>30</v>
      </c>
      <c r="B41" s="75"/>
      <c r="C41" s="75"/>
      <c r="D41" s="75"/>
      <c r="E41" s="79">
        <f>13.6%+6.4%</f>
        <v>0.2</v>
      </c>
    </row>
    <row r="42" ht="15.0" customHeight="1">
      <c r="A42" s="72" t="s">
        <v>31</v>
      </c>
      <c r="B42" s="75"/>
      <c r="C42" s="75"/>
      <c r="D42" s="75"/>
      <c r="E42" s="79">
        <f>16.1%+6.9%</f>
        <v>0.23</v>
      </c>
    </row>
    <row r="43" ht="15.0" customHeight="1">
      <c r="A43" s="72" t="s">
        <v>32</v>
      </c>
      <c r="B43" s="75"/>
      <c r="C43" s="75"/>
      <c r="D43" s="75"/>
      <c r="E43" s="79">
        <f>13.1%+6.8%</f>
        <v>0.199</v>
      </c>
    </row>
    <row r="44" ht="15.0" customHeight="1">
      <c r="A44" s="72" t="s">
        <v>33</v>
      </c>
      <c r="B44" s="75"/>
      <c r="C44" s="75"/>
      <c r="D44" s="75"/>
      <c r="E44" s="79">
        <f>10.4%+6.2%</f>
        <v>0.166</v>
      </c>
    </row>
    <row r="45" ht="15.0" customHeight="1">
      <c r="A45" s="72" t="s">
        <v>34</v>
      </c>
      <c r="B45" s="75"/>
      <c r="C45" s="75"/>
      <c r="D45" s="75"/>
      <c r="E45" s="79">
        <f>9.5%+6.5%</f>
        <v>0.16</v>
      </c>
    </row>
    <row r="46" ht="15.0" customHeight="1">
      <c r="A46" s="75"/>
      <c r="B46" s="75"/>
      <c r="C46" s="75"/>
      <c r="D46" s="75"/>
      <c r="E46" s="79"/>
    </row>
    <row r="47" ht="15.0" customHeight="1">
      <c r="A47" s="72" t="s">
        <v>35</v>
      </c>
      <c r="B47" s="75"/>
      <c r="C47" s="75"/>
      <c r="D47" s="75"/>
      <c r="E47" s="80">
        <v>0.652</v>
      </c>
    </row>
    <row r="48" ht="15.0" customHeight="1">
      <c r="A48" s="72" t="s">
        <v>36</v>
      </c>
      <c r="B48" s="75"/>
      <c r="C48" s="75"/>
      <c r="D48" s="75"/>
      <c r="E48" s="80">
        <v>0.348</v>
      </c>
    </row>
    <row r="49" ht="15.0" customHeight="1">
      <c r="A49" s="75"/>
      <c r="B49" s="75"/>
      <c r="C49" s="75"/>
      <c r="D49" s="75"/>
      <c r="E49" s="75"/>
    </row>
    <row r="50" ht="15.0" customHeight="1">
      <c r="A50" s="81" t="s">
        <v>37</v>
      </c>
      <c r="B50" s="73"/>
      <c r="C50" s="3"/>
      <c r="D50" s="3"/>
      <c r="E50" s="4"/>
    </row>
    <row r="51" ht="15.0" customHeight="1">
      <c r="A51" s="75" t="s">
        <v>38</v>
      </c>
      <c r="B51" s="75"/>
      <c r="C51" s="75"/>
      <c r="D51" s="75"/>
      <c r="E51" s="82">
        <v>0.138</v>
      </c>
    </row>
    <row r="52" ht="15.0" customHeight="1">
      <c r="A52" s="75" t="s">
        <v>39</v>
      </c>
      <c r="B52" s="75"/>
      <c r="C52" s="75"/>
      <c r="D52" s="75"/>
      <c r="E52" s="82">
        <v>0.034</v>
      </c>
    </row>
    <row r="53" ht="15.0" customHeight="1">
      <c r="A53" s="75" t="s">
        <v>40</v>
      </c>
      <c r="B53" s="75"/>
      <c r="C53" s="75"/>
      <c r="D53" s="75"/>
      <c r="E53" s="82">
        <v>0.034</v>
      </c>
    </row>
    <row r="54" ht="15.0" customHeight="1">
      <c r="A54" s="75" t="s">
        <v>41</v>
      </c>
      <c r="B54" s="75"/>
      <c r="C54" s="75"/>
      <c r="D54" s="75"/>
      <c r="E54" s="82">
        <v>0.018</v>
      </c>
    </row>
    <row r="55" ht="15.0" customHeight="1">
      <c r="A55" s="75" t="s">
        <v>42</v>
      </c>
      <c r="B55" s="75"/>
      <c r="C55" s="75"/>
      <c r="D55" s="75"/>
      <c r="E55" s="82">
        <v>0.014</v>
      </c>
    </row>
    <row r="56" ht="15.0" customHeight="1">
      <c r="A56" s="75" t="s">
        <v>43</v>
      </c>
      <c r="B56" s="75"/>
      <c r="C56" s="75"/>
      <c r="D56" s="75"/>
      <c r="E56" s="82">
        <v>0.012</v>
      </c>
    </row>
    <row r="57" ht="15.0" customHeight="1">
      <c r="A57" s="75" t="s">
        <v>44</v>
      </c>
      <c r="B57" s="75"/>
      <c r="C57" s="75"/>
      <c r="D57" s="75"/>
      <c r="E57" s="82">
        <v>0.011</v>
      </c>
    </row>
    <row r="58" ht="15.0" customHeight="1">
      <c r="A58" s="75" t="s">
        <v>45</v>
      </c>
      <c r="B58" s="75"/>
      <c r="C58" s="75"/>
      <c r="D58" s="75"/>
      <c r="E58" s="82">
        <v>0.009</v>
      </c>
    </row>
    <row r="59" ht="15.0" customHeight="1">
      <c r="A59" s="75" t="s">
        <v>46</v>
      </c>
      <c r="B59" s="75"/>
      <c r="C59" s="75"/>
      <c r="D59" s="75"/>
      <c r="E59" s="82">
        <v>0.009</v>
      </c>
    </row>
    <row r="60" ht="15.0" customHeight="1">
      <c r="A60" s="75" t="s">
        <v>47</v>
      </c>
      <c r="B60" s="75"/>
      <c r="C60" s="75"/>
      <c r="D60" s="75"/>
      <c r="E60" s="82">
        <v>0.009</v>
      </c>
    </row>
    <row r="61" ht="15.0" customHeight="1">
      <c r="A61" s="83" t="s">
        <v>49</v>
      </c>
      <c r="B61" s="73"/>
      <c r="C61" s="3"/>
      <c r="D61" s="3"/>
      <c r="E61" s="4"/>
    </row>
    <row r="62" ht="15.0" customHeight="1">
      <c r="A62" s="75" t="s">
        <v>50</v>
      </c>
      <c r="B62" s="75"/>
      <c r="C62" s="75"/>
      <c r="D62" s="75"/>
      <c r="E62" s="82">
        <v>0.603</v>
      </c>
    </row>
    <row r="63" ht="15.0" customHeight="1">
      <c r="A63" s="75" t="s">
        <v>51</v>
      </c>
      <c r="B63" s="75"/>
      <c r="C63" s="75"/>
      <c r="D63" s="75"/>
      <c r="E63" s="82">
        <v>0.107</v>
      </c>
    </row>
    <row r="64" ht="15.0" customHeight="1">
      <c r="A64" s="75" t="s">
        <v>52</v>
      </c>
      <c r="B64" s="75"/>
      <c r="C64" s="75"/>
      <c r="D64" s="75"/>
      <c r="E64" s="82">
        <v>0.067</v>
      </c>
    </row>
    <row r="65" ht="15.0" customHeight="1">
      <c r="A65" s="75" t="s">
        <v>53</v>
      </c>
      <c r="B65" s="75"/>
      <c r="C65" s="75"/>
      <c r="D65" s="75"/>
      <c r="E65" s="82">
        <v>0.026</v>
      </c>
    </row>
    <row r="66" ht="15.0" customHeight="1">
      <c r="A66" s="75" t="s">
        <v>54</v>
      </c>
      <c r="B66" s="75"/>
      <c r="C66" s="75"/>
      <c r="D66" s="75"/>
      <c r="E66" s="82">
        <v>0.025</v>
      </c>
    </row>
    <row r="67" ht="15.0" customHeight="1">
      <c r="A67" s="75" t="s">
        <v>55</v>
      </c>
      <c r="B67" s="75"/>
      <c r="C67" s="75"/>
      <c r="D67" s="75"/>
      <c r="E67" s="82">
        <v>0.02</v>
      </c>
    </row>
    <row r="68" ht="15.0" customHeight="1">
      <c r="A68" s="75" t="s">
        <v>56</v>
      </c>
      <c r="B68" s="75"/>
      <c r="C68" s="75"/>
      <c r="D68" s="75"/>
      <c r="E68" s="82">
        <v>0.02</v>
      </c>
    </row>
    <row r="69" ht="15.0" customHeight="1">
      <c r="A69" s="75" t="s">
        <v>57</v>
      </c>
      <c r="B69" s="75"/>
      <c r="C69" s="75"/>
      <c r="D69" s="75"/>
      <c r="E69" s="82">
        <v>0.019</v>
      </c>
    </row>
    <row r="70" ht="15.0" customHeight="1">
      <c r="A70" s="75" t="s">
        <v>58</v>
      </c>
      <c r="B70" s="75"/>
      <c r="C70" s="75"/>
      <c r="D70" s="75"/>
      <c r="E70" s="82">
        <v>0.014</v>
      </c>
    </row>
    <row r="71" ht="15.0" customHeight="1">
      <c r="A71" s="75" t="s">
        <v>59</v>
      </c>
      <c r="B71" s="75"/>
      <c r="C71" s="75"/>
      <c r="D71" s="75"/>
      <c r="E71" s="82">
        <v>0.014</v>
      </c>
    </row>
    <row r="74" ht="15.0" customHeight="1">
      <c r="A74" s="39" t="s">
        <v>60</v>
      </c>
      <c r="B74" s="3"/>
      <c r="C74" s="3"/>
      <c r="D74" s="3"/>
      <c r="E74" s="4"/>
    </row>
    <row r="75" ht="15.0" customHeight="1">
      <c r="A75" s="84" t="s">
        <v>167</v>
      </c>
      <c r="B75" s="85"/>
      <c r="C75" s="86"/>
      <c r="D75" s="87">
        <v>46023.0</v>
      </c>
      <c r="E75" s="87">
        <v>46054.0</v>
      </c>
    </row>
    <row r="76" ht="15.0" customHeight="1">
      <c r="A76" s="88" t="s">
        <v>18</v>
      </c>
      <c r="B76" s="88">
        <v>50600.0</v>
      </c>
      <c r="C76" s="88">
        <v>155000.0</v>
      </c>
      <c r="D76" s="88">
        <v>1000.0</v>
      </c>
      <c r="E76" s="88">
        <v>4300.0</v>
      </c>
    </row>
    <row r="77" ht="15.0" customHeight="1">
      <c r="A77" s="88" t="s">
        <v>61</v>
      </c>
      <c r="B77" s="88">
        <v>29.0</v>
      </c>
      <c r="C77" s="88">
        <v>32.0</v>
      </c>
      <c r="D77" s="88">
        <v>18.3</v>
      </c>
      <c r="E77" s="88">
        <v>30.3</v>
      </c>
      <c r="G77" s="62"/>
    </row>
    <row r="78" ht="15.0" customHeight="1">
      <c r="A78" s="88" t="s">
        <v>62</v>
      </c>
      <c r="B78" s="88">
        <v>280.0</v>
      </c>
      <c r="C78" s="88">
        <v>529.0</v>
      </c>
      <c r="D78" s="88">
        <v>5.0</v>
      </c>
      <c r="E78" s="88">
        <v>6.0</v>
      </c>
    </row>
    <row r="79" ht="15.0" customHeight="1">
      <c r="A79" s="89" t="s">
        <v>63</v>
      </c>
      <c r="B79" s="90"/>
      <c r="C79" s="3"/>
      <c r="D79" s="3"/>
      <c r="E79" s="4"/>
    </row>
    <row r="80" ht="15.0" customHeight="1">
      <c r="A80" s="89" t="s">
        <v>18</v>
      </c>
      <c r="B80" s="88"/>
      <c r="C80" s="88"/>
      <c r="D80" s="88"/>
      <c r="E80" s="88"/>
    </row>
    <row r="81" ht="15.0" customHeight="1">
      <c r="A81" s="88" t="s">
        <v>64</v>
      </c>
      <c r="B81" s="91">
        <v>49487.0</v>
      </c>
      <c r="C81" s="88">
        <v>60617.0</v>
      </c>
      <c r="D81" s="88">
        <v>430.0</v>
      </c>
      <c r="E81" s="88">
        <v>429.0</v>
      </c>
    </row>
    <row r="82" ht="15.0" customHeight="1">
      <c r="A82" s="88" t="s">
        <v>65</v>
      </c>
      <c r="B82" s="88">
        <v>967.0</v>
      </c>
      <c r="C82" s="88">
        <v>18935.0</v>
      </c>
      <c r="D82" s="88">
        <v>339.0</v>
      </c>
      <c r="E82" s="88">
        <v>488.0</v>
      </c>
    </row>
    <row r="83" ht="15.0" customHeight="1">
      <c r="A83" s="88" t="s">
        <v>66</v>
      </c>
      <c r="B83" s="88">
        <v>97.0</v>
      </c>
      <c r="C83" s="88">
        <v>75497.0</v>
      </c>
      <c r="D83" s="88">
        <v>247.0</v>
      </c>
      <c r="E83" s="88">
        <v>3407.0</v>
      </c>
    </row>
    <row r="84" ht="15.0" customHeight="1">
      <c r="A84" s="89" t="s">
        <v>11</v>
      </c>
      <c r="B84" s="90"/>
      <c r="C84" s="3"/>
      <c r="D84" s="3"/>
      <c r="E84" s="4"/>
    </row>
    <row r="85" ht="15.0" customHeight="1">
      <c r="A85" s="88" t="s">
        <v>67</v>
      </c>
      <c r="B85" s="88">
        <v>624.0</v>
      </c>
      <c r="C85" s="88">
        <v>608.0</v>
      </c>
      <c r="D85" s="88">
        <v>0.0</v>
      </c>
      <c r="E85" s="88">
        <v>0.0</v>
      </c>
    </row>
    <row r="86" ht="15.0" customHeight="1">
      <c r="A86" s="88" t="s">
        <v>65</v>
      </c>
      <c r="B86" s="88">
        <v>33.0</v>
      </c>
      <c r="C86" s="88">
        <v>341.0</v>
      </c>
      <c r="D86" s="88">
        <v>0.0</v>
      </c>
      <c r="E86" s="88">
        <v>17.0</v>
      </c>
    </row>
    <row r="87" ht="15.0" customHeight="1">
      <c r="A87" s="88" t="s">
        <v>66</v>
      </c>
      <c r="B87" s="88">
        <v>1.0</v>
      </c>
      <c r="C87" s="88">
        <v>275.0</v>
      </c>
      <c r="D87" s="88">
        <v>0.0</v>
      </c>
      <c r="E87" s="88">
        <v>3.0</v>
      </c>
    </row>
    <row r="88" ht="15.0" customHeight="1">
      <c r="A88" s="89" t="s">
        <v>68</v>
      </c>
      <c r="B88" s="90"/>
      <c r="C88" s="3"/>
      <c r="D88" s="3"/>
      <c r="E88" s="4"/>
    </row>
    <row r="89" ht="15.0" customHeight="1">
      <c r="A89" s="88" t="s">
        <v>69</v>
      </c>
      <c r="B89" s="92">
        <v>0.606</v>
      </c>
      <c r="C89" s="92">
        <v>0.316</v>
      </c>
      <c r="D89" s="92">
        <v>0.03</v>
      </c>
      <c r="E89" s="92">
        <v>0.028</v>
      </c>
    </row>
    <row r="90" ht="15.0" customHeight="1">
      <c r="A90" s="88" t="s">
        <v>70</v>
      </c>
      <c r="B90" s="92">
        <v>0.255</v>
      </c>
      <c r="C90" s="93">
        <v>0.0</v>
      </c>
      <c r="D90" s="92">
        <v>0.025</v>
      </c>
      <c r="E90" s="92">
        <v>0.021</v>
      </c>
    </row>
    <row r="91" ht="15.0" customHeight="1">
      <c r="A91" s="88" t="s">
        <v>71</v>
      </c>
      <c r="B91" s="92">
        <v>0.0</v>
      </c>
      <c r="C91" s="92">
        <v>0.383</v>
      </c>
      <c r="D91" s="92">
        <v>0.063</v>
      </c>
      <c r="E91" s="93">
        <v>0.75</v>
      </c>
    </row>
    <row r="92" ht="15.0" customHeight="1">
      <c r="A92" s="88" t="s">
        <v>72</v>
      </c>
      <c r="B92" s="92">
        <v>0.0</v>
      </c>
      <c r="C92" s="92">
        <v>0.13</v>
      </c>
      <c r="D92" s="93">
        <v>0.0</v>
      </c>
      <c r="E92" s="93">
        <v>0.0</v>
      </c>
    </row>
    <row r="93" ht="15.0" customHeight="1">
      <c r="A93" s="88" t="s">
        <v>73</v>
      </c>
      <c r="B93" s="92">
        <v>0.063</v>
      </c>
      <c r="C93" s="92">
        <v>0.065</v>
      </c>
      <c r="D93" s="92">
        <v>0.574</v>
      </c>
      <c r="E93" s="92">
        <v>0.109</v>
      </c>
    </row>
    <row r="94" ht="15.0" customHeight="1">
      <c r="A94" s="88" t="s">
        <v>74</v>
      </c>
      <c r="B94" s="92">
        <v>0.051</v>
      </c>
      <c r="C94" s="92">
        <v>0.046</v>
      </c>
      <c r="D94" s="92">
        <v>0.271</v>
      </c>
      <c r="E94" s="92">
        <v>0.068</v>
      </c>
    </row>
    <row r="95" ht="15.0" customHeight="1">
      <c r="A95" s="88" t="s">
        <v>75</v>
      </c>
      <c r="B95" s="92">
        <v>0.009</v>
      </c>
      <c r="C95" s="93">
        <v>0.0</v>
      </c>
      <c r="D95" s="93">
        <v>0.0</v>
      </c>
      <c r="E95" s="93">
        <v>0.0</v>
      </c>
    </row>
    <row r="96" ht="15.0" customHeight="1">
      <c r="A96" s="88" t="s">
        <v>76</v>
      </c>
      <c r="B96" s="92">
        <v>0.015</v>
      </c>
      <c r="C96" s="93">
        <v>0.06</v>
      </c>
      <c r="D96" s="92">
        <v>0.038</v>
      </c>
      <c r="E96" s="92">
        <v>0.024</v>
      </c>
    </row>
    <row r="97" ht="15.0" customHeight="1">
      <c r="A97" s="89" t="s">
        <v>77</v>
      </c>
      <c r="B97" s="90"/>
      <c r="C97" s="3"/>
      <c r="D97" s="3"/>
      <c r="E97" s="4"/>
    </row>
    <row r="98" ht="15.0" customHeight="1">
      <c r="A98" s="88" t="s">
        <v>78</v>
      </c>
      <c r="B98" s="94">
        <v>11100.0</v>
      </c>
      <c r="C98" s="88">
        <v>4900.0</v>
      </c>
      <c r="D98" s="88">
        <v>702.0</v>
      </c>
      <c r="E98" s="88">
        <v>0.0</v>
      </c>
    </row>
    <row r="99" ht="24.75" customHeight="1">
      <c r="A99" s="95" t="s">
        <v>79</v>
      </c>
      <c r="B99" s="88"/>
      <c r="C99" s="88"/>
      <c r="D99" s="88"/>
      <c r="E99" s="88"/>
    </row>
    <row r="100" ht="15.0" customHeight="1">
      <c r="A100" s="88" t="s">
        <v>80</v>
      </c>
      <c r="B100" s="93">
        <v>0.99</v>
      </c>
      <c r="C100" s="92">
        <v>0.983</v>
      </c>
      <c r="D100" s="92">
        <v>0.995</v>
      </c>
      <c r="E100" s="92">
        <v>0.992</v>
      </c>
    </row>
    <row r="101" ht="15.0" customHeight="1">
      <c r="A101" s="88" t="s">
        <v>81</v>
      </c>
      <c r="B101" s="93">
        <v>0.01</v>
      </c>
      <c r="C101" s="92">
        <v>0.017</v>
      </c>
      <c r="D101" s="92">
        <v>0.005</v>
      </c>
      <c r="E101" s="92">
        <v>0.008</v>
      </c>
    </row>
    <row r="102" ht="15.0" customHeight="1">
      <c r="A102" s="89" t="s">
        <v>82</v>
      </c>
      <c r="B102" s="90"/>
      <c r="C102" s="3"/>
      <c r="D102" s="3"/>
      <c r="E102" s="4"/>
    </row>
    <row r="103" ht="15.0" customHeight="1">
      <c r="A103" s="88" t="s">
        <v>83</v>
      </c>
      <c r="B103" s="92">
        <v>0.598</v>
      </c>
      <c r="C103" s="92">
        <v>0.704</v>
      </c>
      <c r="D103" s="92">
        <v>0.675</v>
      </c>
      <c r="E103" s="92">
        <v>0.722</v>
      </c>
    </row>
    <row r="104" ht="15.0" customHeight="1">
      <c r="A104" s="88" t="s">
        <v>84</v>
      </c>
      <c r="B104" s="92">
        <v>0.259</v>
      </c>
      <c r="C104" s="92">
        <v>0.153</v>
      </c>
      <c r="D104" s="93">
        <v>0.09</v>
      </c>
      <c r="E104" s="92">
        <v>0.084</v>
      </c>
    </row>
    <row r="105" ht="15.0" customHeight="1">
      <c r="A105" s="88" t="s">
        <v>85</v>
      </c>
      <c r="B105" s="92">
        <v>0.133</v>
      </c>
      <c r="C105" s="92">
        <v>0.132</v>
      </c>
      <c r="D105" s="92">
        <v>0.204</v>
      </c>
      <c r="E105" s="92">
        <v>0.187</v>
      </c>
    </row>
    <row r="106" ht="15.0" customHeight="1">
      <c r="A106" s="88" t="s">
        <v>86</v>
      </c>
      <c r="B106" s="92">
        <v>0.009</v>
      </c>
      <c r="C106" s="92">
        <v>0.01</v>
      </c>
      <c r="D106" s="93">
        <v>0.03</v>
      </c>
      <c r="E106" s="92">
        <v>0.007</v>
      </c>
    </row>
    <row r="107" ht="15.0" customHeight="1">
      <c r="A107" s="89" t="s">
        <v>28</v>
      </c>
      <c r="B107" s="90"/>
      <c r="C107" s="3"/>
      <c r="D107" s="3"/>
      <c r="E107" s="4"/>
    </row>
    <row r="108" ht="15.0" customHeight="1">
      <c r="A108" s="88" t="s">
        <v>87</v>
      </c>
      <c r="B108" s="92">
        <v>0.228</v>
      </c>
      <c r="C108" s="92">
        <v>0.246</v>
      </c>
      <c r="D108" s="88">
        <v>0.0</v>
      </c>
      <c r="E108" s="92">
        <v>0.129</v>
      </c>
    </row>
    <row r="109" ht="15.0" customHeight="1">
      <c r="A109" s="88" t="s">
        <v>88</v>
      </c>
      <c r="B109" s="92">
        <v>0.772</v>
      </c>
      <c r="C109" s="92">
        <v>0.754</v>
      </c>
      <c r="D109" s="88">
        <v>0.0</v>
      </c>
      <c r="E109" s="92">
        <v>0.871</v>
      </c>
    </row>
    <row r="110" ht="15.0" customHeight="1">
      <c r="A110" s="88" t="s">
        <v>89</v>
      </c>
      <c r="B110" s="92">
        <v>0.0</v>
      </c>
      <c r="C110" s="93">
        <v>0.0</v>
      </c>
      <c r="D110" s="88">
        <v>0.0</v>
      </c>
      <c r="E110" s="93">
        <v>0.0</v>
      </c>
    </row>
    <row r="111" ht="15.0" customHeight="1">
      <c r="A111" s="96" t="s">
        <v>29</v>
      </c>
      <c r="B111" s="92">
        <v>0.011000000000000001</v>
      </c>
      <c r="C111" s="92">
        <v>0.004</v>
      </c>
      <c r="D111" s="88">
        <v>0.0</v>
      </c>
      <c r="E111" s="92">
        <v>0.036</v>
      </c>
    </row>
    <row r="112" ht="15.0" customHeight="1">
      <c r="A112" s="96" t="s">
        <v>30</v>
      </c>
      <c r="B112" s="92">
        <v>0.059000000000000004</v>
      </c>
      <c r="C112" s="92">
        <v>0.056</v>
      </c>
      <c r="D112" s="88">
        <v>0.0</v>
      </c>
      <c r="E112" s="92">
        <v>0.145</v>
      </c>
    </row>
    <row r="113" ht="15.0" customHeight="1">
      <c r="A113" s="96" t="s">
        <v>31</v>
      </c>
      <c r="B113" s="92">
        <v>0.07400000000000001</v>
      </c>
      <c r="C113" s="92">
        <v>0.071</v>
      </c>
      <c r="D113" s="88">
        <v>0.0</v>
      </c>
      <c r="E113" s="92">
        <v>0.089</v>
      </c>
    </row>
    <row r="114" ht="15.0" customHeight="1">
      <c r="A114" s="96" t="s">
        <v>32</v>
      </c>
      <c r="B114" s="92">
        <v>0.12300000000000001</v>
      </c>
      <c r="C114" s="92">
        <v>0.132</v>
      </c>
      <c r="D114" s="88">
        <v>0.0</v>
      </c>
      <c r="E114" s="92">
        <v>0.165</v>
      </c>
    </row>
    <row r="115" ht="15.0" customHeight="1">
      <c r="A115" s="96" t="s">
        <v>33</v>
      </c>
      <c r="B115" s="92">
        <v>0.261</v>
      </c>
      <c r="C115" s="92">
        <v>0.266</v>
      </c>
      <c r="D115" s="88">
        <v>0.0</v>
      </c>
      <c r="E115" s="92">
        <v>0.243</v>
      </c>
    </row>
    <row r="116" ht="15.0" customHeight="1">
      <c r="A116" s="96" t="s">
        <v>34</v>
      </c>
      <c r="B116" s="92">
        <v>0.47200000000000003</v>
      </c>
      <c r="C116" s="92">
        <v>0.471</v>
      </c>
      <c r="D116" s="88">
        <v>0.0</v>
      </c>
      <c r="E116" s="92">
        <v>0.322</v>
      </c>
    </row>
    <row r="117" ht="15.0" customHeight="1">
      <c r="A117" s="97" t="s">
        <v>90</v>
      </c>
      <c r="B117" s="90"/>
      <c r="C117" s="3"/>
      <c r="D117" s="3"/>
      <c r="E117" s="4"/>
    </row>
    <row r="118" ht="15.0" customHeight="1">
      <c r="A118" s="96" t="s">
        <v>50</v>
      </c>
      <c r="B118" s="98">
        <v>0.603</v>
      </c>
      <c r="C118" s="92">
        <v>0.452</v>
      </c>
      <c r="D118" s="92">
        <v>0.308</v>
      </c>
      <c r="E118" s="92">
        <v>0.592</v>
      </c>
    </row>
    <row r="119" ht="15.0" customHeight="1">
      <c r="A119" s="96" t="s">
        <v>51</v>
      </c>
      <c r="B119" s="92">
        <v>0.079</v>
      </c>
      <c r="C119" s="92">
        <v>0.124</v>
      </c>
      <c r="D119" s="88">
        <v>0.0</v>
      </c>
      <c r="E119" s="93">
        <v>0.008</v>
      </c>
    </row>
    <row r="120" ht="15.0" customHeight="1">
      <c r="A120" s="96" t="s">
        <v>58</v>
      </c>
      <c r="B120" s="92">
        <v>0.065</v>
      </c>
      <c r="C120" s="92">
        <v>0.056</v>
      </c>
      <c r="D120" s="88">
        <v>0.0</v>
      </c>
      <c r="E120" s="92">
        <v>0.024</v>
      </c>
    </row>
    <row r="121" ht="15.0" customHeight="1">
      <c r="A121" s="96" t="s">
        <v>53</v>
      </c>
      <c r="B121" s="92">
        <v>0.015</v>
      </c>
      <c r="C121" s="92">
        <v>0.039</v>
      </c>
      <c r="D121" s="88">
        <v>0.0</v>
      </c>
      <c r="E121" s="93">
        <v>0.05</v>
      </c>
    </row>
    <row r="122" ht="15.0" customHeight="1">
      <c r="A122" s="96" t="s">
        <v>59</v>
      </c>
      <c r="B122" s="92">
        <v>0.012</v>
      </c>
      <c r="C122" s="92">
        <v>0.019</v>
      </c>
      <c r="D122" s="88">
        <v>0.0</v>
      </c>
      <c r="E122" s="92">
        <v>0.014</v>
      </c>
    </row>
    <row r="123" ht="15.0" customHeight="1">
      <c r="A123" s="96" t="s">
        <v>57</v>
      </c>
      <c r="B123" s="92">
        <v>0.012</v>
      </c>
      <c r="C123" s="92">
        <v>0.013</v>
      </c>
      <c r="D123" s="88">
        <v>0.0</v>
      </c>
      <c r="E123" s="92">
        <v>0.004</v>
      </c>
    </row>
    <row r="124" ht="15.0" customHeight="1">
      <c r="A124" s="96" t="s">
        <v>91</v>
      </c>
      <c r="B124" s="92">
        <v>0.009</v>
      </c>
      <c r="C124" s="92">
        <v>0.001</v>
      </c>
      <c r="D124" s="88">
        <v>0.0</v>
      </c>
      <c r="E124" s="92">
        <v>0.0</v>
      </c>
    </row>
    <row r="125" ht="15.0" customHeight="1">
      <c r="A125" s="96" t="s">
        <v>56</v>
      </c>
      <c r="B125" s="92">
        <v>0.008</v>
      </c>
      <c r="C125" s="92">
        <v>0.023</v>
      </c>
      <c r="D125" s="88">
        <v>0.0</v>
      </c>
      <c r="E125" s="92">
        <v>0.007</v>
      </c>
    </row>
    <row r="126" ht="15.0" customHeight="1">
      <c r="A126" s="96" t="s">
        <v>92</v>
      </c>
      <c r="B126" s="92">
        <v>0.005</v>
      </c>
      <c r="C126" s="92">
        <v>0.019</v>
      </c>
      <c r="D126" s="88">
        <v>0.0</v>
      </c>
      <c r="E126" s="92">
        <v>0.008</v>
      </c>
    </row>
    <row r="127" ht="15.0" customHeight="1">
      <c r="A127" s="96" t="s">
        <v>93</v>
      </c>
      <c r="B127" s="92">
        <v>0.004</v>
      </c>
      <c r="C127" s="92">
        <v>0.009</v>
      </c>
      <c r="D127" s="88">
        <v>0.0</v>
      </c>
      <c r="E127" s="92">
        <v>0.018</v>
      </c>
    </row>
    <row r="128" ht="15.0" customHeight="1">
      <c r="A128" s="96" t="s">
        <v>54</v>
      </c>
      <c r="B128" s="92">
        <v>0.002</v>
      </c>
      <c r="C128" s="92">
        <v>0.002</v>
      </c>
      <c r="D128" s="88">
        <v>0.0</v>
      </c>
      <c r="E128" s="92">
        <v>0.007</v>
      </c>
    </row>
    <row r="129" ht="15.0" customHeight="1">
      <c r="A129" s="96" t="s">
        <v>94</v>
      </c>
      <c r="B129" s="92">
        <v>0.002</v>
      </c>
      <c r="C129" s="92">
        <v>0.0</v>
      </c>
      <c r="D129" s="88">
        <v>0.0</v>
      </c>
      <c r="E129" s="92">
        <v>0.0</v>
      </c>
    </row>
    <row r="130" ht="15.0" customHeight="1">
      <c r="A130" s="96" t="s">
        <v>95</v>
      </c>
      <c r="B130" s="92">
        <v>0.001</v>
      </c>
      <c r="C130" s="92">
        <v>0.002</v>
      </c>
      <c r="D130" s="88">
        <v>0.0</v>
      </c>
      <c r="E130" s="92">
        <v>0.0</v>
      </c>
    </row>
    <row r="131" ht="15.0" customHeight="1">
      <c r="A131" s="96" t="s">
        <v>96</v>
      </c>
      <c r="B131" s="92">
        <v>0.001</v>
      </c>
      <c r="C131" s="92">
        <v>0.001</v>
      </c>
      <c r="D131" s="88">
        <v>0.0</v>
      </c>
      <c r="E131" s="92">
        <v>0.0</v>
      </c>
    </row>
    <row r="132" ht="15.0" customHeight="1">
      <c r="A132" s="96" t="s">
        <v>52</v>
      </c>
      <c r="B132" s="92">
        <v>0.001</v>
      </c>
      <c r="C132" s="92">
        <v>0.002</v>
      </c>
      <c r="D132" s="88">
        <v>0.0</v>
      </c>
      <c r="E132" s="92">
        <v>0.0</v>
      </c>
    </row>
    <row r="133" ht="15.0" customHeight="1">
      <c r="A133" s="96" t="s">
        <v>97</v>
      </c>
      <c r="B133" s="92">
        <v>0.001</v>
      </c>
      <c r="C133" s="92">
        <v>0.001</v>
      </c>
      <c r="D133" s="88">
        <v>0.0</v>
      </c>
      <c r="E133" s="92">
        <v>0.0</v>
      </c>
    </row>
    <row r="134" ht="15.0" customHeight="1">
      <c r="A134" s="96" t="s">
        <v>55</v>
      </c>
      <c r="B134" s="92">
        <v>0.001</v>
      </c>
      <c r="C134" s="92">
        <v>0.004</v>
      </c>
      <c r="D134" s="88">
        <v>0.0</v>
      </c>
      <c r="E134" s="92">
        <v>0.0</v>
      </c>
    </row>
    <row r="135" ht="15.0" customHeight="1">
      <c r="A135" s="96" t="s">
        <v>98</v>
      </c>
      <c r="B135" s="92">
        <v>0.001</v>
      </c>
      <c r="C135" s="92">
        <v>0.001</v>
      </c>
      <c r="D135" s="88">
        <v>0.0</v>
      </c>
      <c r="E135" s="92">
        <v>0.0</v>
      </c>
    </row>
    <row r="136" ht="15.0" customHeight="1">
      <c r="A136" s="96" t="s">
        <v>99</v>
      </c>
      <c r="B136" s="92">
        <v>0.0</v>
      </c>
      <c r="C136" s="92">
        <v>0.002</v>
      </c>
      <c r="D136" s="88">
        <v>0.0</v>
      </c>
      <c r="E136" s="92">
        <v>0.021</v>
      </c>
    </row>
    <row r="137" ht="15.0" customHeight="1">
      <c r="A137" s="96" t="s">
        <v>100</v>
      </c>
      <c r="B137" s="92">
        <v>0.0</v>
      </c>
      <c r="C137" s="92">
        <v>0.002</v>
      </c>
      <c r="D137" s="88">
        <v>0.0</v>
      </c>
      <c r="E137" s="92">
        <v>0.005</v>
      </c>
    </row>
    <row r="138" ht="15.0" customHeight="1">
      <c r="A138" s="96" t="s">
        <v>101</v>
      </c>
      <c r="B138" s="92">
        <v>0.0</v>
      </c>
      <c r="C138" s="92">
        <v>0.001</v>
      </c>
      <c r="D138" s="88">
        <v>0.0</v>
      </c>
      <c r="E138" s="92">
        <v>0.0</v>
      </c>
    </row>
    <row r="139" ht="15.0" customHeight="1">
      <c r="A139" s="96" t="s">
        <v>102</v>
      </c>
      <c r="B139" s="92">
        <v>0.0</v>
      </c>
      <c r="C139" s="92">
        <v>0.001</v>
      </c>
      <c r="D139" s="88">
        <v>0.0</v>
      </c>
      <c r="E139" s="92">
        <v>0.0</v>
      </c>
    </row>
    <row r="140" ht="15.0" customHeight="1">
      <c r="A140" s="96" t="s">
        <v>103</v>
      </c>
      <c r="B140" s="92">
        <v>0.0</v>
      </c>
      <c r="C140" s="92">
        <v>0.001</v>
      </c>
      <c r="D140" s="88">
        <v>0.0</v>
      </c>
      <c r="E140" s="92">
        <v>0.0</v>
      </c>
    </row>
    <row r="141" ht="15.0" customHeight="1">
      <c r="A141" s="96" t="s">
        <v>104</v>
      </c>
      <c r="B141" s="92">
        <v>0.0</v>
      </c>
      <c r="C141" s="92">
        <v>0.0</v>
      </c>
      <c r="D141" s="88">
        <v>0.0</v>
      </c>
      <c r="E141" s="92">
        <v>0.0</v>
      </c>
    </row>
    <row r="142" ht="15.0" customHeight="1">
      <c r="A142" s="96" t="s">
        <v>105</v>
      </c>
      <c r="B142" s="92">
        <v>0.0</v>
      </c>
      <c r="C142" s="92">
        <v>0.0</v>
      </c>
      <c r="D142" s="88">
        <v>0.0</v>
      </c>
      <c r="E142" s="92">
        <v>0.0</v>
      </c>
    </row>
    <row r="143" ht="15.0" customHeight="1">
      <c r="A143" s="96" t="s">
        <v>106</v>
      </c>
      <c r="B143" s="92">
        <v>0.0</v>
      </c>
      <c r="C143" s="92">
        <v>0.0</v>
      </c>
      <c r="D143" s="88">
        <v>0.0</v>
      </c>
      <c r="E143" s="92">
        <v>0.0</v>
      </c>
    </row>
    <row r="144" ht="15.0" customHeight="1">
      <c r="A144" s="97" t="s">
        <v>107</v>
      </c>
      <c r="B144" s="90"/>
      <c r="C144" s="3"/>
      <c r="D144" s="3"/>
      <c r="E144" s="4"/>
    </row>
    <row r="145" ht="15.0" customHeight="1">
      <c r="A145" s="96" t="s">
        <v>108</v>
      </c>
      <c r="B145" s="92">
        <v>0.702</v>
      </c>
      <c r="C145" s="92">
        <v>0.845</v>
      </c>
      <c r="D145" s="92">
        <v>0.877</v>
      </c>
      <c r="E145" s="92">
        <v>0.959</v>
      </c>
    </row>
    <row r="146" ht="15.0" customHeight="1">
      <c r="A146" s="96" t="s">
        <v>109</v>
      </c>
      <c r="B146" s="92">
        <v>0.207</v>
      </c>
      <c r="C146" s="92">
        <v>0.154</v>
      </c>
      <c r="D146" s="92">
        <v>0.122</v>
      </c>
      <c r="E146" s="92">
        <v>0.043</v>
      </c>
    </row>
    <row r="147" ht="15.0" customHeight="1">
      <c r="A147" s="96" t="s">
        <v>110</v>
      </c>
      <c r="B147" s="92">
        <v>0.001</v>
      </c>
      <c r="C147" s="92">
        <v>0.001</v>
      </c>
      <c r="D147" s="92">
        <v>0.001</v>
      </c>
      <c r="E147" s="93">
        <v>0.0</v>
      </c>
    </row>
    <row r="150" ht="15.0" customHeight="1">
      <c r="A150" s="99" t="s">
        <v>111</v>
      </c>
      <c r="B150" s="3"/>
      <c r="C150" s="3"/>
      <c r="D150" s="3"/>
      <c r="E150" s="4"/>
    </row>
    <row r="151" ht="15.0" customHeight="1">
      <c r="A151" s="100"/>
      <c r="B151" s="101"/>
      <c r="C151" s="101"/>
      <c r="D151" s="102">
        <v>46023.0</v>
      </c>
      <c r="E151" s="102">
        <v>46054.0</v>
      </c>
    </row>
    <row r="152" ht="15.0" customHeight="1">
      <c r="A152" s="103" t="s">
        <v>112</v>
      </c>
      <c r="B152" s="104"/>
      <c r="C152" s="104"/>
      <c r="D152" s="105"/>
      <c r="E152" s="105"/>
    </row>
    <row r="153" ht="15.0" customHeight="1">
      <c r="A153" s="104" t="s">
        <v>113</v>
      </c>
      <c r="B153" s="106">
        <v>1222099.0</v>
      </c>
      <c r="C153" s="106">
        <v>331540.0</v>
      </c>
      <c r="D153" s="106">
        <v>9251.0</v>
      </c>
      <c r="E153" s="106">
        <v>13505.0</v>
      </c>
    </row>
    <row r="154" ht="15.0" customHeight="1">
      <c r="A154" s="104" t="s">
        <v>114</v>
      </c>
      <c r="B154" s="106">
        <v>1000605.0</v>
      </c>
      <c r="C154" s="106">
        <v>185290.0</v>
      </c>
      <c r="D154" s="106">
        <v>1204.0</v>
      </c>
      <c r="E154" s="106">
        <v>7114.0</v>
      </c>
    </row>
    <row r="155" ht="15.0" customHeight="1">
      <c r="A155" s="104" t="s">
        <v>115</v>
      </c>
      <c r="B155" s="106">
        <v>3716.0</v>
      </c>
      <c r="C155" s="104">
        <v>991.0</v>
      </c>
      <c r="D155" s="104">
        <v>32.0</v>
      </c>
      <c r="E155" s="104">
        <v>39.0</v>
      </c>
    </row>
    <row r="156" ht="15.0" customHeight="1">
      <c r="A156" s="103" t="s">
        <v>116</v>
      </c>
      <c r="B156" s="104"/>
      <c r="C156" s="104"/>
      <c r="D156" s="104"/>
      <c r="E156" s="104"/>
    </row>
    <row r="157" ht="15.0" customHeight="1">
      <c r="A157" s="104" t="s">
        <v>117</v>
      </c>
      <c r="B157" s="106">
        <v>20984.0</v>
      </c>
      <c r="C157" s="106">
        <v>5092.0</v>
      </c>
      <c r="D157" s="104">
        <v>70.0</v>
      </c>
      <c r="E157" s="104">
        <v>273.0</v>
      </c>
    </row>
    <row r="158" ht="15.0" customHeight="1">
      <c r="A158" s="104" t="s">
        <v>118</v>
      </c>
      <c r="B158" s="106">
        <v>5872.0</v>
      </c>
      <c r="C158" s="104">
        <v>750.0</v>
      </c>
      <c r="D158" s="104">
        <v>101.0</v>
      </c>
      <c r="E158" s="104">
        <v>16.0</v>
      </c>
    </row>
    <row r="159" ht="15.0" customHeight="1">
      <c r="A159" s="104" t="s">
        <v>119</v>
      </c>
      <c r="B159" s="106">
        <v>3179.0</v>
      </c>
      <c r="C159" s="104">
        <v>893.0</v>
      </c>
      <c r="D159" s="104">
        <v>6.0</v>
      </c>
      <c r="E159" s="104">
        <v>26.0</v>
      </c>
    </row>
    <row r="160" ht="15.0" customHeight="1">
      <c r="A160" s="103" t="s">
        <v>120</v>
      </c>
      <c r="B160" s="104"/>
      <c r="C160" s="104"/>
      <c r="D160" s="104"/>
      <c r="E160" s="104"/>
    </row>
    <row r="161" ht="15.0" customHeight="1">
      <c r="A161" s="104" t="s">
        <v>121</v>
      </c>
      <c r="B161" s="106">
        <v>5.0</v>
      </c>
      <c r="C161" s="104">
        <v>3.0</v>
      </c>
      <c r="D161" s="104">
        <v>0.0</v>
      </c>
      <c r="E161" s="104">
        <v>0.0</v>
      </c>
    </row>
    <row r="162" ht="15.0" customHeight="1">
      <c r="A162" s="104" t="s">
        <v>122</v>
      </c>
      <c r="B162" s="106">
        <v>0.0</v>
      </c>
      <c r="C162" s="104">
        <v>0.0</v>
      </c>
      <c r="D162" s="104">
        <v>0.0</v>
      </c>
      <c r="E162" s="104">
        <v>0.0</v>
      </c>
    </row>
    <row r="163" ht="15.0" customHeight="1">
      <c r="A163" s="103" t="s">
        <v>123</v>
      </c>
      <c r="B163" s="104"/>
      <c r="C163" s="104"/>
      <c r="D163" s="104"/>
      <c r="E163" s="104"/>
    </row>
    <row r="164" ht="15.0" customHeight="1">
      <c r="A164" s="104" t="s">
        <v>124</v>
      </c>
      <c r="B164" s="106">
        <v>1191.0</v>
      </c>
      <c r="C164" s="104">
        <v>203.0</v>
      </c>
      <c r="D164" s="104">
        <v>-17.0</v>
      </c>
      <c r="E164" s="104">
        <v>-4.0</v>
      </c>
    </row>
    <row r="165" ht="15.0" customHeight="1">
      <c r="A165" s="104" t="s">
        <v>9</v>
      </c>
      <c r="B165" s="106">
        <v>1400.0</v>
      </c>
      <c r="C165" s="104">
        <v>386.0</v>
      </c>
      <c r="D165" s="104">
        <v>7.0</v>
      </c>
      <c r="E165" s="104">
        <v>14.0</v>
      </c>
    </row>
    <row r="166" ht="15.0" customHeight="1">
      <c r="A166" s="104" t="s">
        <v>125</v>
      </c>
      <c r="B166" s="106">
        <v>209.0</v>
      </c>
      <c r="C166" s="104">
        <v>183.0</v>
      </c>
      <c r="D166" s="104">
        <v>24.0</v>
      </c>
      <c r="E166" s="104">
        <v>18.0</v>
      </c>
    </row>
    <row r="167" ht="15.0" customHeight="1">
      <c r="A167" s="103" t="s">
        <v>126</v>
      </c>
      <c r="B167" s="104"/>
      <c r="C167" s="104"/>
      <c r="D167" s="104"/>
      <c r="E167" s="104"/>
    </row>
    <row r="168" ht="15.0" customHeight="1">
      <c r="A168" s="104" t="s">
        <v>35</v>
      </c>
      <c r="B168" s="107">
        <v>0.592</v>
      </c>
      <c r="C168" s="107">
        <v>0.527</v>
      </c>
      <c r="D168" s="107">
        <v>0.521</v>
      </c>
      <c r="E168" s="108">
        <v>0.29</v>
      </c>
    </row>
    <row r="169" ht="15.0" customHeight="1">
      <c r="A169" s="104" t="s">
        <v>36</v>
      </c>
      <c r="B169" s="107">
        <v>0.408</v>
      </c>
      <c r="C169" s="107">
        <v>0.473</v>
      </c>
      <c r="D169" s="107">
        <v>0.479</v>
      </c>
      <c r="E169" s="107">
        <v>0.71</v>
      </c>
    </row>
    <row r="170" ht="15.0" customHeight="1">
      <c r="A170" s="103" t="s">
        <v>127</v>
      </c>
      <c r="B170" s="104"/>
      <c r="C170" s="104"/>
      <c r="D170" s="104"/>
      <c r="E170" s="104"/>
    </row>
    <row r="171" ht="15.0" customHeight="1">
      <c r="A171" s="109" t="s">
        <v>29</v>
      </c>
      <c r="B171" s="107">
        <v>0.092</v>
      </c>
      <c r="C171" s="107">
        <v>0.066</v>
      </c>
      <c r="D171" s="107">
        <v>0.122</v>
      </c>
      <c r="E171" s="108">
        <v>0.0</v>
      </c>
    </row>
    <row r="172" ht="15.0" customHeight="1">
      <c r="A172" s="109" t="s">
        <v>30</v>
      </c>
      <c r="B172" s="107">
        <v>0.251</v>
      </c>
      <c r="C172" s="107">
        <v>0.139</v>
      </c>
      <c r="D172" s="107">
        <v>0.098</v>
      </c>
      <c r="E172" s="107">
        <v>0.143</v>
      </c>
    </row>
    <row r="173" ht="15.0" customHeight="1">
      <c r="A173" s="109" t="s">
        <v>31</v>
      </c>
      <c r="B173" s="107">
        <v>0.229</v>
      </c>
      <c r="C173" s="107">
        <v>0.229</v>
      </c>
      <c r="D173" s="107">
        <v>0.219</v>
      </c>
      <c r="E173" s="107">
        <v>0.143</v>
      </c>
    </row>
    <row r="174" ht="15.0" customHeight="1">
      <c r="A174" s="109" t="s">
        <v>32</v>
      </c>
      <c r="B174" s="107">
        <v>0.206</v>
      </c>
      <c r="C174" s="107">
        <v>0.274</v>
      </c>
      <c r="D174" s="107">
        <v>0.317</v>
      </c>
      <c r="E174" s="107">
        <v>0.308</v>
      </c>
    </row>
    <row r="175" ht="15.0" customHeight="1">
      <c r="A175" s="109" t="s">
        <v>33</v>
      </c>
      <c r="B175" s="107">
        <v>0.222</v>
      </c>
      <c r="C175" s="107">
        <v>0.292</v>
      </c>
      <c r="D175" s="107">
        <v>0.244</v>
      </c>
      <c r="E175" s="107">
        <v>0.405</v>
      </c>
    </row>
    <row r="176" ht="15.0" customHeight="1">
      <c r="A176" s="110" t="s">
        <v>128</v>
      </c>
      <c r="B176" s="104"/>
      <c r="C176" s="104"/>
      <c r="D176" s="104"/>
      <c r="E176" s="104"/>
    </row>
    <row r="177" ht="15.0" customHeight="1">
      <c r="A177" s="109" t="s">
        <v>50</v>
      </c>
      <c r="B177" s="107">
        <v>0.616</v>
      </c>
      <c r="C177" s="107">
        <v>0.292</v>
      </c>
      <c r="D177" s="107">
        <v>0.296</v>
      </c>
      <c r="E177" s="107">
        <v>0.271</v>
      </c>
    </row>
    <row r="178" ht="15.0" customHeight="1">
      <c r="A178" s="109" t="s">
        <v>58</v>
      </c>
      <c r="B178" s="107">
        <v>0.053</v>
      </c>
      <c r="C178" s="107">
        <v>0.121</v>
      </c>
      <c r="D178" s="107">
        <v>0.185</v>
      </c>
      <c r="E178" s="107">
        <v>0.156</v>
      </c>
    </row>
    <row r="179" ht="15.0" customHeight="1">
      <c r="A179" s="109" t="s">
        <v>59</v>
      </c>
      <c r="B179" s="107">
        <v>0.052</v>
      </c>
      <c r="C179" s="107">
        <v>0.053</v>
      </c>
      <c r="D179" s="107">
        <v>0.037</v>
      </c>
      <c r="E179" s="107">
        <v>0.021</v>
      </c>
    </row>
    <row r="180" ht="15.0" customHeight="1">
      <c r="A180" s="109" t="s">
        <v>51</v>
      </c>
      <c r="B180" s="107">
        <v>0.034</v>
      </c>
      <c r="C180" s="107">
        <v>0.083</v>
      </c>
      <c r="D180" s="107">
        <v>0.037</v>
      </c>
      <c r="E180" s="107">
        <v>0.125</v>
      </c>
    </row>
    <row r="181" ht="15.0" customHeight="1">
      <c r="A181" s="109" t="s">
        <v>57</v>
      </c>
      <c r="B181" s="107">
        <v>0.027</v>
      </c>
      <c r="C181" s="108">
        <v>0.07</v>
      </c>
      <c r="D181" s="107">
        <v>0.087</v>
      </c>
      <c r="E181" s="107">
        <v>0.042</v>
      </c>
    </row>
    <row r="182" ht="15.0" customHeight="1">
      <c r="A182" s="109" t="s">
        <v>56</v>
      </c>
      <c r="B182" s="108">
        <v>0.02</v>
      </c>
      <c r="C182" s="107">
        <v>0.0</v>
      </c>
      <c r="D182" s="107">
        <v>0.0</v>
      </c>
      <c r="E182" s="107">
        <v>0.031</v>
      </c>
    </row>
    <row r="183" ht="15.0" customHeight="1">
      <c r="A183" s="109" t="s">
        <v>53</v>
      </c>
      <c r="B183" s="107">
        <v>0.019</v>
      </c>
      <c r="C183" s="107">
        <v>0.031</v>
      </c>
      <c r="D183" s="107">
        <v>0.0</v>
      </c>
      <c r="E183" s="108">
        <v>0.0</v>
      </c>
    </row>
    <row r="184" ht="15.0" customHeight="1">
      <c r="A184" s="109" t="s">
        <v>100</v>
      </c>
      <c r="B184" s="107">
        <v>0.016</v>
      </c>
      <c r="C184" s="107">
        <v>0.037</v>
      </c>
      <c r="D184" s="107">
        <v>0.0</v>
      </c>
      <c r="E184" s="108">
        <v>0.0</v>
      </c>
    </row>
    <row r="185" ht="15.0" customHeight="1">
      <c r="A185" s="109" t="s">
        <v>97</v>
      </c>
      <c r="B185" s="107">
        <v>0.016</v>
      </c>
      <c r="C185" s="107">
        <v>0.0</v>
      </c>
      <c r="D185" s="107">
        <v>0.0</v>
      </c>
      <c r="E185" s="107">
        <v>0.031</v>
      </c>
    </row>
    <row r="186" ht="15.0" customHeight="1">
      <c r="A186" s="109" t="s">
        <v>52</v>
      </c>
      <c r="B186" s="107">
        <v>0.0</v>
      </c>
      <c r="C186" s="107">
        <v>0.028</v>
      </c>
      <c r="D186" s="107">
        <v>0.0</v>
      </c>
      <c r="E186" s="107">
        <v>0.031</v>
      </c>
    </row>
    <row r="187" ht="15.0" customHeight="1">
      <c r="A187" s="109" t="s">
        <v>129</v>
      </c>
      <c r="B187" s="107">
        <v>0.0</v>
      </c>
      <c r="C187" s="107">
        <v>0.026</v>
      </c>
      <c r="D187" s="107">
        <v>0.0</v>
      </c>
      <c r="E187" s="108">
        <v>0.0</v>
      </c>
    </row>
    <row r="188" ht="15.0" customHeight="1">
      <c r="A188" s="109" t="s">
        <v>130</v>
      </c>
      <c r="B188" s="107">
        <v>0.0</v>
      </c>
      <c r="C188" s="107">
        <v>0.023</v>
      </c>
      <c r="D188" s="107">
        <v>0.074</v>
      </c>
      <c r="E188" s="107">
        <v>0.083</v>
      </c>
    </row>
    <row r="189" ht="15.0" customHeight="1">
      <c r="A189" s="109" t="s">
        <v>98</v>
      </c>
      <c r="B189" s="107">
        <v>0.0</v>
      </c>
      <c r="C189" s="107">
        <v>0.0</v>
      </c>
      <c r="D189" s="107">
        <v>0.037</v>
      </c>
      <c r="E189" s="108">
        <v>0.0</v>
      </c>
    </row>
    <row r="190" ht="15.0" customHeight="1">
      <c r="A190" s="109" t="s">
        <v>94</v>
      </c>
      <c r="B190" s="107">
        <v>0.016</v>
      </c>
      <c r="C190" s="107">
        <v>0.0</v>
      </c>
      <c r="D190" s="107">
        <v>0.0</v>
      </c>
      <c r="E190" s="108">
        <v>0.0</v>
      </c>
    </row>
    <row r="191" ht="15.0" customHeight="1">
      <c r="A191" s="109" t="s">
        <v>131</v>
      </c>
      <c r="B191" s="107">
        <v>0.0</v>
      </c>
      <c r="C191" s="107">
        <v>0.0</v>
      </c>
      <c r="D191" s="107">
        <v>0.013</v>
      </c>
      <c r="E191" s="107">
        <v>0.063</v>
      </c>
    </row>
    <row r="192" ht="15.0" customHeight="1">
      <c r="A192" s="109" t="s">
        <v>103</v>
      </c>
      <c r="B192" s="107">
        <v>0.0</v>
      </c>
      <c r="C192" s="107">
        <v>0.0</v>
      </c>
      <c r="D192" s="107">
        <v>0.012</v>
      </c>
      <c r="E192" s="108">
        <v>0.0</v>
      </c>
    </row>
    <row r="193" ht="15.0" customHeight="1">
      <c r="A193" s="109" t="s">
        <v>93</v>
      </c>
      <c r="B193" s="107">
        <v>0.0</v>
      </c>
      <c r="C193" s="107">
        <v>0.0</v>
      </c>
      <c r="D193" s="107">
        <v>0.012</v>
      </c>
      <c r="E193" s="108">
        <v>0.0</v>
      </c>
    </row>
    <row r="194" ht="15.0" customHeight="1">
      <c r="A194" s="109" t="s">
        <v>21</v>
      </c>
      <c r="B194" s="107">
        <v>0.131</v>
      </c>
      <c r="C194" s="107">
        <v>0.237</v>
      </c>
      <c r="D194" s="108">
        <v>0.21</v>
      </c>
      <c r="E194" s="107">
        <v>0.146</v>
      </c>
    </row>
    <row r="195" ht="15.0" customHeight="1">
      <c r="A195" s="110" t="s">
        <v>132</v>
      </c>
      <c r="B195" s="104"/>
      <c r="C195" s="104"/>
      <c r="D195" s="104"/>
      <c r="E195" s="104"/>
    </row>
    <row r="196" ht="15.0" customHeight="1">
      <c r="A196" s="109" t="s">
        <v>38</v>
      </c>
      <c r="B196" s="107">
        <v>0.312</v>
      </c>
      <c r="C196" s="107">
        <v>0.173</v>
      </c>
      <c r="D196" s="107">
        <v>0.078</v>
      </c>
      <c r="E196" s="107">
        <v>0.164</v>
      </c>
    </row>
    <row r="197" ht="15.0" customHeight="1">
      <c r="A197" s="109" t="s">
        <v>133</v>
      </c>
      <c r="B197" s="107">
        <v>0.098</v>
      </c>
      <c r="C197" s="107">
        <v>0.114</v>
      </c>
      <c r="D197" s="107">
        <v>0.078</v>
      </c>
      <c r="E197" s="107">
        <v>0.069</v>
      </c>
    </row>
    <row r="198" ht="15.0" customHeight="1">
      <c r="A198" s="109" t="s">
        <v>39</v>
      </c>
      <c r="B198" s="107">
        <v>0.074</v>
      </c>
      <c r="C198" s="107">
        <v>0.067</v>
      </c>
      <c r="D198" s="107">
        <v>0.089</v>
      </c>
      <c r="E198" s="107">
        <v>0.055</v>
      </c>
    </row>
    <row r="199" ht="15.0" customHeight="1">
      <c r="A199" s="109" t="s">
        <v>41</v>
      </c>
      <c r="B199" s="107">
        <v>0.043</v>
      </c>
      <c r="C199" s="108">
        <v>0.04</v>
      </c>
      <c r="D199" s="107">
        <v>0.067</v>
      </c>
      <c r="E199" s="107">
        <v>0.0</v>
      </c>
    </row>
    <row r="200" ht="15.0" customHeight="1">
      <c r="A200" s="109" t="s">
        <v>134</v>
      </c>
      <c r="B200" s="107">
        <v>0.022</v>
      </c>
      <c r="C200" s="107">
        <v>0.018</v>
      </c>
      <c r="D200" s="108">
        <v>0.0</v>
      </c>
      <c r="E200" s="107">
        <v>0.068</v>
      </c>
    </row>
    <row r="201" ht="15.0" customHeight="1">
      <c r="A201" s="109" t="s">
        <v>135</v>
      </c>
      <c r="B201" s="107">
        <v>0.015</v>
      </c>
      <c r="C201" s="107">
        <v>0.018</v>
      </c>
      <c r="D201" s="108">
        <v>0.0</v>
      </c>
      <c r="E201" s="107">
        <v>0.0</v>
      </c>
    </row>
    <row r="202" ht="15.0" customHeight="1">
      <c r="A202" s="109" t="s">
        <v>136</v>
      </c>
      <c r="B202" s="107">
        <v>0.014</v>
      </c>
      <c r="C202" s="107">
        <v>0.0</v>
      </c>
      <c r="D202" s="108">
        <v>0.0</v>
      </c>
      <c r="E202" s="107">
        <v>0.0</v>
      </c>
    </row>
    <row r="203" ht="15.0" customHeight="1">
      <c r="A203" s="109" t="s">
        <v>137</v>
      </c>
      <c r="B203" s="107">
        <v>0.013</v>
      </c>
      <c r="C203" s="107">
        <v>0.021</v>
      </c>
      <c r="D203" s="108">
        <v>0.0</v>
      </c>
      <c r="E203" s="107">
        <v>0.0</v>
      </c>
    </row>
    <row r="204" ht="15.0" customHeight="1">
      <c r="A204" s="109" t="s">
        <v>138</v>
      </c>
      <c r="B204" s="107">
        <v>0.013</v>
      </c>
      <c r="C204" s="107">
        <v>0.0</v>
      </c>
      <c r="D204" s="108">
        <v>0.0</v>
      </c>
      <c r="E204" s="107">
        <v>0.0</v>
      </c>
    </row>
    <row r="205" ht="15.0" customHeight="1">
      <c r="A205" s="109" t="s">
        <v>139</v>
      </c>
      <c r="B205" s="107">
        <v>0.012</v>
      </c>
      <c r="C205" s="107">
        <v>0.021</v>
      </c>
      <c r="D205" s="108">
        <v>0.0</v>
      </c>
      <c r="E205" s="107">
        <v>0.0</v>
      </c>
    </row>
    <row r="206" ht="15.0" customHeight="1">
      <c r="A206" s="109" t="s">
        <v>140</v>
      </c>
      <c r="B206" s="107">
        <v>0.0</v>
      </c>
      <c r="C206" s="107">
        <v>0.019</v>
      </c>
      <c r="D206" s="108">
        <v>0.0</v>
      </c>
      <c r="E206" s="107">
        <v>0.0</v>
      </c>
    </row>
    <row r="207" ht="15.0" customHeight="1">
      <c r="A207" s="109" t="s">
        <v>141</v>
      </c>
      <c r="B207" s="107">
        <v>0.0</v>
      </c>
      <c r="C207" s="107">
        <v>0.017</v>
      </c>
      <c r="D207" s="107">
        <v>0.044</v>
      </c>
      <c r="E207" s="107">
        <v>0.055</v>
      </c>
    </row>
    <row r="208" ht="15.0" customHeight="1">
      <c r="A208" s="109" t="s">
        <v>143</v>
      </c>
      <c r="B208" s="107">
        <v>0.0</v>
      </c>
      <c r="C208" s="107">
        <v>0.0</v>
      </c>
      <c r="D208" s="107">
        <v>0.045</v>
      </c>
      <c r="E208" s="107">
        <v>0.0</v>
      </c>
    </row>
    <row r="209" ht="15.0" customHeight="1">
      <c r="A209" s="109" t="s">
        <v>144</v>
      </c>
      <c r="B209" s="107">
        <v>0.0</v>
      </c>
      <c r="C209" s="107">
        <v>0.0</v>
      </c>
      <c r="D209" s="107">
        <v>0.033</v>
      </c>
      <c r="E209" s="107">
        <v>0.0</v>
      </c>
    </row>
    <row r="210" ht="15.0" customHeight="1">
      <c r="A210" s="109" t="s">
        <v>145</v>
      </c>
      <c r="B210" s="107">
        <v>0.0</v>
      </c>
      <c r="C210" s="107">
        <v>0.0</v>
      </c>
      <c r="D210" s="107">
        <v>0.033</v>
      </c>
      <c r="E210" s="107">
        <v>0.0</v>
      </c>
    </row>
    <row r="211" ht="15.0" customHeight="1">
      <c r="A211" s="109" t="s">
        <v>146</v>
      </c>
      <c r="B211" s="107">
        <v>0.0</v>
      </c>
      <c r="C211" s="107">
        <v>0.0</v>
      </c>
      <c r="D211" s="107">
        <v>0.033</v>
      </c>
      <c r="E211" s="107">
        <v>0.0</v>
      </c>
    </row>
    <row r="212" ht="15.0" customHeight="1">
      <c r="A212" s="109" t="s">
        <v>147</v>
      </c>
      <c r="B212" s="107">
        <v>0.0</v>
      </c>
      <c r="C212" s="107">
        <v>0.0</v>
      </c>
      <c r="D212" s="107">
        <v>0.0</v>
      </c>
      <c r="E212" s="107">
        <v>0.055</v>
      </c>
    </row>
    <row r="213" ht="15.0" customHeight="1">
      <c r="A213" s="109" t="s">
        <v>148</v>
      </c>
      <c r="B213" s="107">
        <v>0.0</v>
      </c>
      <c r="C213" s="107">
        <v>0.0</v>
      </c>
      <c r="D213" s="107">
        <v>0.0</v>
      </c>
      <c r="E213" s="107">
        <v>0.041</v>
      </c>
    </row>
    <row r="214" ht="15.0" customHeight="1">
      <c r="A214" s="109" t="s">
        <v>149</v>
      </c>
      <c r="B214" s="107">
        <v>0.0</v>
      </c>
      <c r="C214" s="107">
        <v>0.0</v>
      </c>
      <c r="D214" s="107">
        <v>0.044</v>
      </c>
      <c r="E214" s="107">
        <v>0.0</v>
      </c>
    </row>
    <row r="215" ht="15.0" customHeight="1">
      <c r="A215" s="109" t="s">
        <v>150</v>
      </c>
      <c r="B215" s="107">
        <v>0.0</v>
      </c>
      <c r="C215" s="107">
        <v>0.0</v>
      </c>
      <c r="D215" s="107">
        <v>0.0</v>
      </c>
      <c r="E215" s="107">
        <v>0.041</v>
      </c>
    </row>
    <row r="216" ht="15.0" customHeight="1">
      <c r="A216" s="109" t="s">
        <v>151</v>
      </c>
      <c r="B216" s="107">
        <v>0.0</v>
      </c>
      <c r="C216" s="107">
        <v>0.0</v>
      </c>
      <c r="D216" s="107">
        <v>0.0</v>
      </c>
      <c r="E216" s="107">
        <v>0.041</v>
      </c>
    </row>
    <row r="217" ht="15.0" customHeight="1">
      <c r="A217" s="109" t="s">
        <v>152</v>
      </c>
      <c r="B217" s="107">
        <v>0.0</v>
      </c>
      <c r="C217" s="107">
        <v>0.0</v>
      </c>
      <c r="D217" s="107">
        <v>0.0</v>
      </c>
      <c r="E217" s="107">
        <v>0.027</v>
      </c>
    </row>
    <row r="218" ht="15.0" customHeight="1">
      <c r="A218" s="109" t="s">
        <v>21</v>
      </c>
      <c r="B218" s="107">
        <v>0.384</v>
      </c>
      <c r="C218" s="107">
        <v>0.492</v>
      </c>
      <c r="D218" s="107">
        <v>0.456</v>
      </c>
      <c r="E218" s="107">
        <v>0.384</v>
      </c>
    </row>
    <row r="221" ht="15.0" customHeight="1">
      <c r="A221" s="111" t="s">
        <v>168</v>
      </c>
      <c r="B221" s="112"/>
      <c r="C221" s="112"/>
      <c r="D221" s="112"/>
      <c r="E221" s="113"/>
    </row>
    <row r="222" ht="15.0" customHeight="1">
      <c r="A222" s="114"/>
      <c r="B222" s="114"/>
      <c r="C222" s="114"/>
      <c r="D222" s="115">
        <v>46023.0</v>
      </c>
      <c r="E222" s="115">
        <v>46054.0</v>
      </c>
    </row>
    <row r="223" ht="15.0" customHeight="1">
      <c r="A223" s="114" t="s">
        <v>154</v>
      </c>
      <c r="B223" s="114"/>
      <c r="C223" s="114"/>
      <c r="D223" s="114">
        <v>2300.0</v>
      </c>
      <c r="E223" s="114">
        <v>1000.0</v>
      </c>
    </row>
    <row r="224" ht="15.0" customHeight="1">
      <c r="A224" s="114" t="s">
        <v>155</v>
      </c>
      <c r="B224" s="114"/>
      <c r="C224" s="114"/>
      <c r="D224" s="114">
        <v>261.0</v>
      </c>
      <c r="E224" s="114">
        <v>262.0</v>
      </c>
    </row>
    <row r="225" ht="15.0" customHeight="1">
      <c r="A225" s="114" t="s">
        <v>156</v>
      </c>
      <c r="B225" s="114"/>
      <c r="C225" s="114"/>
      <c r="D225" s="116">
        <v>0.844</v>
      </c>
      <c r="E225" s="117">
        <v>0.5</v>
      </c>
    </row>
    <row r="226" ht="15.0" customHeight="1">
      <c r="A226" s="114" t="s">
        <v>157</v>
      </c>
      <c r="B226" s="114"/>
      <c r="C226" s="114"/>
      <c r="D226" s="116">
        <v>0.113</v>
      </c>
      <c r="E226" s="116">
        <v>0.258</v>
      </c>
    </row>
    <row r="227" ht="15.0" customHeight="1">
      <c r="A227" s="114" t="s">
        <v>158</v>
      </c>
      <c r="B227" s="114"/>
      <c r="C227" s="114"/>
      <c r="D227" s="117">
        <v>0.04</v>
      </c>
      <c r="E227" s="116">
        <v>0.214</v>
      </c>
    </row>
    <row r="228" ht="15.0" customHeight="1">
      <c r="A228" s="114" t="s">
        <v>159</v>
      </c>
      <c r="B228" s="114"/>
      <c r="C228" s="114"/>
      <c r="D228" s="116">
        <v>0.002</v>
      </c>
      <c r="E228" s="116">
        <v>0.018</v>
      </c>
    </row>
    <row r="229" ht="15.0" customHeight="1">
      <c r="A229" s="114" t="s">
        <v>160</v>
      </c>
      <c r="B229" s="114"/>
      <c r="C229" s="114"/>
      <c r="D229" s="118">
        <v>20000.0</v>
      </c>
      <c r="E229" s="118">
        <v>15000.0</v>
      </c>
    </row>
    <row r="230" ht="15.0" customHeight="1">
      <c r="A230" s="114" t="s">
        <v>8</v>
      </c>
      <c r="B230" s="114"/>
      <c r="C230" s="114"/>
      <c r="D230" s="114">
        <v>291.0</v>
      </c>
      <c r="E230" s="114">
        <v>331.0</v>
      </c>
    </row>
    <row r="231" ht="15.0" customHeight="1">
      <c r="A231" s="119" t="s">
        <v>161</v>
      </c>
      <c r="B231" s="114"/>
      <c r="C231" s="114"/>
      <c r="D231" s="114">
        <v>30.0</v>
      </c>
      <c r="E231" s="114">
        <v>75.0</v>
      </c>
    </row>
    <row r="232" ht="15.0" customHeight="1">
      <c r="A232" s="120" t="s">
        <v>162</v>
      </c>
      <c r="B232" s="114"/>
      <c r="C232" s="114"/>
      <c r="D232" s="114"/>
      <c r="E232" s="114"/>
    </row>
    <row r="233" ht="15.0" customHeight="1">
      <c r="A233" s="114" t="s">
        <v>83</v>
      </c>
      <c r="B233" s="114"/>
      <c r="C233" s="114"/>
      <c r="D233" s="116">
        <v>0.137</v>
      </c>
      <c r="E233" s="116">
        <v>0.561</v>
      </c>
    </row>
    <row r="234" ht="15.0" customHeight="1">
      <c r="A234" s="114" t="s">
        <v>163</v>
      </c>
      <c r="B234" s="114"/>
      <c r="C234" s="114"/>
      <c r="D234" s="116">
        <v>0.863</v>
      </c>
      <c r="E234" s="116">
        <v>0.438</v>
      </c>
    </row>
    <row r="235" ht="15.0" customHeight="1">
      <c r="A235" s="121" t="s">
        <v>164</v>
      </c>
      <c r="B235" s="114"/>
      <c r="C235" s="114"/>
      <c r="D235" s="114"/>
      <c r="E235" s="114"/>
    </row>
    <row r="236" ht="15.0" customHeight="1">
      <c r="A236" s="114" t="s">
        <v>165</v>
      </c>
      <c r="B236" s="114"/>
      <c r="C236" s="114"/>
      <c r="D236" s="116">
        <v>0.756</v>
      </c>
      <c r="E236" s="116">
        <v>0.026</v>
      </c>
    </row>
    <row r="237" ht="15.0" customHeight="1">
      <c r="A237" s="114" t="s">
        <v>50</v>
      </c>
      <c r="B237" s="114"/>
      <c r="C237" s="114"/>
      <c r="D237" s="116">
        <v>0.163</v>
      </c>
      <c r="E237" s="116">
        <v>0.579</v>
      </c>
    </row>
    <row r="238" ht="15.0" customHeight="1">
      <c r="A238" s="114" t="s">
        <v>58</v>
      </c>
      <c r="B238" s="114"/>
      <c r="C238" s="114"/>
      <c r="D238" s="116">
        <v>0.057</v>
      </c>
      <c r="E238" s="116">
        <v>0.264</v>
      </c>
    </row>
    <row r="239" ht="15.0" customHeight="1">
      <c r="A239" s="114" t="s">
        <v>53</v>
      </c>
      <c r="B239" s="114"/>
      <c r="C239" s="114"/>
      <c r="D239" s="116">
        <v>0.004</v>
      </c>
      <c r="E239" s="116">
        <v>0.0</v>
      </c>
    </row>
    <row r="240" ht="15.0" customHeight="1">
      <c r="A240" s="114" t="s">
        <v>166</v>
      </c>
      <c r="B240" s="114"/>
      <c r="C240" s="114"/>
      <c r="D240" s="116">
        <v>0.0</v>
      </c>
      <c r="E240" s="116">
        <v>0.014</v>
      </c>
    </row>
    <row r="241" ht="15.0" customHeight="1">
      <c r="A241" s="114" t="s">
        <v>21</v>
      </c>
      <c r="B241" s="114"/>
      <c r="C241" s="114"/>
      <c r="D241" s="116">
        <v>0.021</v>
      </c>
      <c r="E241" s="116">
        <v>0.118</v>
      </c>
    </row>
  </sheetData>
  <mergeCells count="17">
    <mergeCell ref="A2:E2"/>
    <mergeCell ref="B11:E11"/>
    <mergeCell ref="B18:E18"/>
    <mergeCell ref="B39:E39"/>
    <mergeCell ref="B50:E50"/>
    <mergeCell ref="B61:E61"/>
    <mergeCell ref="A74:E74"/>
    <mergeCell ref="B144:E144"/>
    <mergeCell ref="A150:E150"/>
    <mergeCell ref="A221:E221"/>
    <mergeCell ref="B79:E79"/>
    <mergeCell ref="B84:E84"/>
    <mergeCell ref="B88:E88"/>
    <mergeCell ref="B97:E97"/>
    <mergeCell ref="B102:E102"/>
    <mergeCell ref="B107:E107"/>
    <mergeCell ref="B117:E117"/>
  </mergeCells>
  <printOptions/>
  <pageMargins bottom="0.75" footer="0.0" header="0.0" left="0.7" right="0.7" top="0.75"/>
  <pageSetup orientation="portrait"/>
  <drawing r:id="rId2"/>
  <legacyDrawing r:id="rId3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34.13"/>
    <col customWidth="1" min="2" max="2" width="23.13"/>
    <col customWidth="1" min="3" max="3" width="25.63"/>
    <col customWidth="1" min="4" max="4" width="22.13"/>
    <col customWidth="1" min="5" max="5" width="17.88"/>
    <col customWidth="1" min="6" max="6" width="25.0"/>
  </cols>
  <sheetData>
    <row r="1" ht="15.75" customHeight="1">
      <c r="B1" s="122" t="s">
        <v>169</v>
      </c>
      <c r="C1" s="123" t="s">
        <v>170</v>
      </c>
      <c r="D1" s="124" t="s">
        <v>111</v>
      </c>
      <c r="E1" s="125" t="s">
        <v>171</v>
      </c>
      <c r="F1" s="126" t="s">
        <v>172</v>
      </c>
      <c r="G1" s="127" t="s">
        <v>173</v>
      </c>
    </row>
    <row r="2" ht="19.5" customHeight="1">
      <c r="A2" s="128" t="s">
        <v>174</v>
      </c>
      <c r="B2" s="129">
        <v>1487644.0</v>
      </c>
      <c r="C2" s="129">
        <v>11000.0</v>
      </c>
      <c r="D2" s="129">
        <v>331540.0</v>
      </c>
      <c r="E2" s="129">
        <v>155049.0</v>
      </c>
      <c r="F2" s="129">
        <v>3335.0</v>
      </c>
      <c r="G2" s="129">
        <f t="shared" ref="G2:G5" si="1">SUM(B2:F2)</f>
        <v>1988568</v>
      </c>
    </row>
    <row r="3" ht="15.75" customHeight="1">
      <c r="A3" s="130" t="s">
        <v>175</v>
      </c>
      <c r="B3" s="129">
        <v>69864.0</v>
      </c>
      <c r="C3" s="129">
        <v>56000.0</v>
      </c>
      <c r="D3" s="129">
        <v>6735.0</v>
      </c>
      <c r="E3" s="129">
        <v>289100.0</v>
      </c>
      <c r="F3" s="131">
        <v>90.0</v>
      </c>
      <c r="G3" s="131">
        <f t="shared" si="1"/>
        <v>421789</v>
      </c>
    </row>
    <row r="4" ht="15.75" customHeight="1">
      <c r="A4" s="132" t="s">
        <v>176</v>
      </c>
      <c r="B4" s="129">
        <v>2315.0</v>
      </c>
      <c r="C4" s="133">
        <v>0.0</v>
      </c>
      <c r="D4" s="133">
        <v>0.0</v>
      </c>
      <c r="E4" s="129">
        <v>3200.0</v>
      </c>
      <c r="F4" s="133">
        <v>0.0</v>
      </c>
      <c r="G4" s="129">
        <f t="shared" si="1"/>
        <v>5515</v>
      </c>
    </row>
    <row r="5" ht="15.75" customHeight="1">
      <c r="A5" s="134" t="s">
        <v>177</v>
      </c>
      <c r="B5" s="129">
        <v>22333.0</v>
      </c>
      <c r="C5" s="133">
        <v>100.0</v>
      </c>
      <c r="D5" s="133">
        <v>4064.0</v>
      </c>
      <c r="E5" s="133">
        <v>878.0</v>
      </c>
      <c r="F5" s="133">
        <v>497.0</v>
      </c>
      <c r="G5" s="129">
        <f t="shared" si="1"/>
        <v>27872</v>
      </c>
    </row>
    <row r="6" ht="15.75" customHeight="1">
      <c r="A6" s="135" t="s">
        <v>178</v>
      </c>
      <c r="B6" s="136">
        <v>0.652</v>
      </c>
      <c r="D6" s="136">
        <v>0.605</v>
      </c>
      <c r="E6" s="136">
        <v>0.754</v>
      </c>
      <c r="F6" s="136">
        <v>0.584</v>
      </c>
      <c r="G6" s="136">
        <f t="shared" ref="G6:G13" si="2">AVERAGE(B6:F6)</f>
        <v>0.64875</v>
      </c>
    </row>
    <row r="7" ht="15.75" customHeight="1">
      <c r="A7" s="135" t="s">
        <v>179</v>
      </c>
      <c r="B7" s="136">
        <v>0.348</v>
      </c>
      <c r="D7" s="136">
        <v>0.395</v>
      </c>
      <c r="E7" s="136">
        <v>0.246</v>
      </c>
      <c r="F7" s="136">
        <v>0.416</v>
      </c>
      <c r="G7" s="136">
        <f t="shared" si="2"/>
        <v>0.35125</v>
      </c>
    </row>
    <row r="8" ht="15.75" customHeight="1">
      <c r="A8" s="137" t="s">
        <v>180</v>
      </c>
      <c r="B8" s="138">
        <v>0.044</v>
      </c>
      <c r="C8" s="139"/>
      <c r="D8" s="138">
        <v>0.185</v>
      </c>
      <c r="E8" s="138">
        <v>0.004</v>
      </c>
      <c r="F8" s="140">
        <v>0.079</v>
      </c>
      <c r="G8" s="138">
        <f t="shared" si="2"/>
        <v>0.078</v>
      </c>
    </row>
    <row r="9" ht="15.75" customHeight="1">
      <c r="A9" s="137" t="s">
        <v>181</v>
      </c>
      <c r="B9" s="138">
        <v>0.195</v>
      </c>
      <c r="C9" s="139"/>
      <c r="D9" s="138">
        <v>0.291</v>
      </c>
      <c r="E9" s="138">
        <v>0.056</v>
      </c>
      <c r="F9" s="140">
        <v>0.302</v>
      </c>
      <c r="G9" s="138">
        <f t="shared" si="2"/>
        <v>0.211</v>
      </c>
    </row>
    <row r="10" ht="15.75" customHeight="1">
      <c r="A10" s="137" t="s">
        <v>182</v>
      </c>
      <c r="B10" s="138">
        <v>0.227</v>
      </c>
      <c r="C10" s="139"/>
      <c r="D10" s="138">
        <v>0.211</v>
      </c>
      <c r="E10" s="138">
        <v>0.071</v>
      </c>
      <c r="F10" s="140">
        <v>0.259</v>
      </c>
      <c r="G10" s="138">
        <f t="shared" si="2"/>
        <v>0.192</v>
      </c>
    </row>
    <row r="11" ht="15.75" customHeight="1">
      <c r="A11" s="137" t="s">
        <v>183</v>
      </c>
      <c r="B11" s="138">
        <v>0.202</v>
      </c>
      <c r="C11" s="139"/>
      <c r="D11" s="138">
        <v>0.158</v>
      </c>
      <c r="E11" s="138">
        <v>0.132</v>
      </c>
      <c r="F11" s="140">
        <v>0.162</v>
      </c>
      <c r="G11" s="138">
        <f t="shared" si="2"/>
        <v>0.1635</v>
      </c>
    </row>
    <row r="12" ht="15.75" customHeight="1">
      <c r="A12" s="137" t="s">
        <v>184</v>
      </c>
      <c r="B12" s="138">
        <v>0.168</v>
      </c>
      <c r="C12" s="139"/>
      <c r="D12" s="141">
        <v>0.155</v>
      </c>
      <c r="E12" s="138">
        <v>0.266</v>
      </c>
      <c r="F12" s="140">
        <v>0.091</v>
      </c>
      <c r="G12" s="138">
        <f t="shared" si="2"/>
        <v>0.17</v>
      </c>
    </row>
    <row r="13" ht="15.75" customHeight="1">
      <c r="A13" s="137" t="s">
        <v>185</v>
      </c>
      <c r="B13" s="138">
        <v>0.164</v>
      </c>
      <c r="C13" s="139"/>
      <c r="D13" s="142"/>
      <c r="E13" s="138">
        <v>0.471</v>
      </c>
      <c r="F13" s="140">
        <v>0.107</v>
      </c>
      <c r="G13" s="138">
        <f t="shared" si="2"/>
        <v>0.2473333333</v>
      </c>
    </row>
    <row r="14" ht="15.75" customHeight="1">
      <c r="A14" s="130" t="s">
        <v>186</v>
      </c>
      <c r="B14" s="130"/>
      <c r="C14" s="130"/>
      <c r="D14" s="130"/>
      <c r="E14" s="130"/>
      <c r="F14" s="130"/>
      <c r="G14" s="130"/>
      <c r="H14" s="143"/>
    </row>
    <row r="15" ht="15.75" customHeight="1">
      <c r="A15" s="133" t="s">
        <v>187</v>
      </c>
      <c r="B15" s="136">
        <v>0.598</v>
      </c>
      <c r="C15" s="136">
        <v>0.5813</v>
      </c>
      <c r="D15" s="136">
        <v>0.614</v>
      </c>
      <c r="E15" s="136">
        <v>0.452</v>
      </c>
      <c r="G15" s="136">
        <f t="shared" ref="G15:G43" si="3">AVERAGE(B15:F15)</f>
        <v>0.561325</v>
      </c>
    </row>
    <row r="16" ht="15.75" customHeight="1">
      <c r="A16" s="133" t="s">
        <v>188</v>
      </c>
      <c r="B16" s="136"/>
      <c r="C16" s="136">
        <v>0.0417</v>
      </c>
      <c r="E16" s="136">
        <v>0.0</v>
      </c>
      <c r="G16" s="136">
        <f t="shared" si="3"/>
        <v>0.02085</v>
      </c>
    </row>
    <row r="17" ht="15.75" customHeight="1">
      <c r="A17" s="133" t="s">
        <v>189</v>
      </c>
      <c r="B17" s="136">
        <v>0.111</v>
      </c>
      <c r="D17" s="136">
        <v>0.024</v>
      </c>
      <c r="E17" s="136">
        <v>0.124</v>
      </c>
      <c r="G17" s="136">
        <f t="shared" si="3"/>
        <v>0.08633333333</v>
      </c>
    </row>
    <row r="18" ht="15.75" customHeight="1">
      <c r="A18" s="133" t="s">
        <v>190</v>
      </c>
      <c r="B18" s="136">
        <v>0.015</v>
      </c>
      <c r="C18" s="136">
        <v>0.2795</v>
      </c>
      <c r="D18" s="136">
        <v>0.079</v>
      </c>
      <c r="E18" s="136">
        <v>0.056</v>
      </c>
      <c r="G18" s="136">
        <f t="shared" si="3"/>
        <v>0.107375</v>
      </c>
    </row>
    <row r="19" ht="15.75" customHeight="1">
      <c r="A19" s="133" t="s">
        <v>191</v>
      </c>
      <c r="B19" s="136">
        <v>0.027</v>
      </c>
      <c r="C19" s="136">
        <v>0.0105</v>
      </c>
      <c r="D19" s="136">
        <v>0.037</v>
      </c>
      <c r="E19" s="136">
        <v>0.039</v>
      </c>
      <c r="G19" s="136">
        <f t="shared" si="3"/>
        <v>0.028375</v>
      </c>
    </row>
    <row r="20" ht="15.75" customHeight="1">
      <c r="A20" s="133" t="s">
        <v>192</v>
      </c>
      <c r="B20" s="144">
        <v>0.02</v>
      </c>
      <c r="C20" s="136">
        <v>0.0084</v>
      </c>
      <c r="D20" s="136">
        <v>0.018</v>
      </c>
      <c r="E20" s="136">
        <v>0.023</v>
      </c>
      <c r="G20" s="144">
        <f t="shared" si="3"/>
        <v>0.01735</v>
      </c>
    </row>
    <row r="21" ht="15.75" customHeight="1">
      <c r="A21" s="133" t="s">
        <v>193</v>
      </c>
      <c r="B21" s="136">
        <v>0.013</v>
      </c>
      <c r="D21" s="136">
        <v>0.015</v>
      </c>
      <c r="E21" s="136">
        <v>0.019</v>
      </c>
      <c r="G21" s="136">
        <f t="shared" si="3"/>
        <v>0.01566666667</v>
      </c>
      <c r="H21" s="62"/>
    </row>
    <row r="22" ht="15.75" customHeight="1">
      <c r="A22" s="133" t="s">
        <v>194</v>
      </c>
      <c r="B22" s="136">
        <v>0.019</v>
      </c>
      <c r="D22" s="136">
        <v>0.023</v>
      </c>
      <c r="E22" s="136">
        <v>0.013</v>
      </c>
      <c r="G22" s="136">
        <f t="shared" si="3"/>
        <v>0.01833333333</v>
      </c>
    </row>
    <row r="23" ht="15.75" customHeight="1">
      <c r="A23" s="133" t="s">
        <v>195</v>
      </c>
      <c r="B23" s="136"/>
      <c r="E23" s="136">
        <v>0.009</v>
      </c>
      <c r="G23" s="136">
        <f t="shared" si="3"/>
        <v>0.009</v>
      </c>
    </row>
    <row r="24" ht="15.75" customHeight="1">
      <c r="A24" s="133" t="s">
        <v>196</v>
      </c>
      <c r="B24" s="136"/>
      <c r="D24" s="136">
        <v>0.018</v>
      </c>
      <c r="E24" s="136">
        <v>0.009</v>
      </c>
      <c r="G24" s="136">
        <f t="shared" si="3"/>
        <v>0.0135</v>
      </c>
    </row>
    <row r="25" ht="15.75" customHeight="1">
      <c r="A25" s="133" t="s">
        <v>197</v>
      </c>
      <c r="B25" s="136">
        <v>0.02</v>
      </c>
      <c r="E25" s="136">
        <v>0.004</v>
      </c>
      <c r="G25" s="136">
        <f t="shared" si="3"/>
        <v>0.012</v>
      </c>
    </row>
    <row r="26" ht="15.75" customHeight="1">
      <c r="A26" s="133" t="s">
        <v>198</v>
      </c>
      <c r="B26" s="136">
        <v>0.026</v>
      </c>
      <c r="C26" s="136">
        <v>0.0077</v>
      </c>
      <c r="D26" s="136">
        <v>0.023</v>
      </c>
      <c r="E26" s="136">
        <v>0.002</v>
      </c>
      <c r="G26" s="136">
        <f t="shared" si="3"/>
        <v>0.014675</v>
      </c>
    </row>
    <row r="27" ht="15.75" customHeight="1">
      <c r="A27" s="133" t="s">
        <v>199</v>
      </c>
      <c r="B27" s="136">
        <v>0.062</v>
      </c>
      <c r="C27" s="136">
        <v>0.0096</v>
      </c>
      <c r="D27" s="136">
        <v>0.086</v>
      </c>
      <c r="E27" s="136">
        <v>0.002</v>
      </c>
      <c r="G27" s="136">
        <f t="shared" si="3"/>
        <v>0.0399</v>
      </c>
    </row>
    <row r="28" ht="15.75" customHeight="1">
      <c r="A28" s="133" t="s">
        <v>200</v>
      </c>
      <c r="B28" s="136"/>
      <c r="E28" s="136">
        <v>0.002</v>
      </c>
      <c r="G28" s="136">
        <f t="shared" si="3"/>
        <v>0.002</v>
      </c>
    </row>
    <row r="29" ht="15.75" customHeight="1">
      <c r="A29" s="133" t="s">
        <v>201</v>
      </c>
      <c r="B29" s="136"/>
      <c r="E29" s="136">
        <v>0.002</v>
      </c>
      <c r="G29" s="136">
        <f t="shared" si="3"/>
        <v>0.002</v>
      </c>
    </row>
    <row r="30" ht="15.75" customHeight="1">
      <c r="A30" s="133" t="s">
        <v>202</v>
      </c>
      <c r="B30" s="136"/>
      <c r="E30" s="136">
        <v>0.002</v>
      </c>
      <c r="G30" s="136">
        <f t="shared" si="3"/>
        <v>0.002</v>
      </c>
    </row>
    <row r="31" ht="15.75" customHeight="1">
      <c r="A31" s="133" t="s">
        <v>203</v>
      </c>
      <c r="B31" s="136"/>
      <c r="C31" s="136">
        <v>0.0077</v>
      </c>
      <c r="E31" s="136">
        <v>0.001</v>
      </c>
      <c r="G31" s="136">
        <f t="shared" si="3"/>
        <v>0.00435</v>
      </c>
    </row>
    <row r="32" ht="15.75" customHeight="1">
      <c r="A32" s="133" t="s">
        <v>204</v>
      </c>
      <c r="B32" s="136"/>
      <c r="E32" s="136">
        <v>0.001</v>
      </c>
      <c r="G32" s="136">
        <f t="shared" si="3"/>
        <v>0.001</v>
      </c>
    </row>
    <row r="33" ht="15.75" customHeight="1">
      <c r="A33" s="133" t="s">
        <v>205</v>
      </c>
      <c r="B33" s="136"/>
      <c r="E33" s="136">
        <v>0.001</v>
      </c>
      <c r="G33" s="136">
        <f t="shared" si="3"/>
        <v>0.001</v>
      </c>
    </row>
    <row r="34" ht="15.75" customHeight="1">
      <c r="A34" s="133" t="s">
        <v>206</v>
      </c>
      <c r="B34" s="136"/>
      <c r="E34" s="136">
        <v>0.001</v>
      </c>
      <c r="G34" s="136">
        <f t="shared" si="3"/>
        <v>0.001</v>
      </c>
    </row>
    <row r="35" ht="15.75" customHeight="1">
      <c r="A35" s="133" t="s">
        <v>207</v>
      </c>
      <c r="B35" s="136"/>
      <c r="E35" s="136">
        <v>0.001</v>
      </c>
      <c r="G35" s="136">
        <f t="shared" si="3"/>
        <v>0.001</v>
      </c>
    </row>
    <row r="36" ht="15.75" customHeight="1">
      <c r="A36" s="133" t="s">
        <v>208</v>
      </c>
      <c r="B36" s="136"/>
      <c r="E36" s="136">
        <v>0.001</v>
      </c>
      <c r="G36" s="136">
        <f t="shared" si="3"/>
        <v>0.001</v>
      </c>
    </row>
    <row r="37" ht="15.75" customHeight="1">
      <c r="A37" s="133" t="s">
        <v>209</v>
      </c>
      <c r="B37" s="136"/>
      <c r="E37" s="136">
        <v>0.0</v>
      </c>
      <c r="G37" s="136">
        <f t="shared" si="3"/>
        <v>0</v>
      </c>
    </row>
    <row r="38" ht="15.75" customHeight="1">
      <c r="A38" s="133" t="s">
        <v>210</v>
      </c>
      <c r="B38" s="136"/>
      <c r="E38" s="136">
        <v>0.0</v>
      </c>
      <c r="G38" s="136">
        <f t="shared" si="3"/>
        <v>0</v>
      </c>
    </row>
    <row r="39" ht="15.75" customHeight="1">
      <c r="A39" s="133" t="s">
        <v>211</v>
      </c>
      <c r="B39" s="136"/>
      <c r="E39" s="136">
        <v>0.0</v>
      </c>
      <c r="G39" s="136">
        <f t="shared" si="3"/>
        <v>0</v>
      </c>
    </row>
    <row r="40" ht="15.75" customHeight="1">
      <c r="A40" s="133" t="s">
        <v>212</v>
      </c>
      <c r="B40" s="136"/>
      <c r="E40" s="136">
        <v>0.0</v>
      </c>
      <c r="G40" s="136">
        <f t="shared" si="3"/>
        <v>0</v>
      </c>
    </row>
    <row r="41" ht="15.75" customHeight="1">
      <c r="A41" s="133" t="s">
        <v>213</v>
      </c>
      <c r="C41" s="136">
        <v>0.0057</v>
      </c>
      <c r="G41" s="136">
        <f t="shared" si="3"/>
        <v>0.0057</v>
      </c>
    </row>
    <row r="42" ht="15.75" customHeight="1">
      <c r="A42" s="133" t="s">
        <v>214</v>
      </c>
      <c r="C42" s="136">
        <v>0.0054</v>
      </c>
      <c r="G42" s="136">
        <f t="shared" si="3"/>
        <v>0.0054</v>
      </c>
    </row>
    <row r="43" ht="15.75" customHeight="1">
      <c r="A43" s="133" t="s">
        <v>215</v>
      </c>
      <c r="D43" s="136">
        <v>0.063</v>
      </c>
      <c r="G43" s="136">
        <f t="shared" si="3"/>
        <v>0.063</v>
      </c>
    </row>
    <row r="44" ht="15.75" customHeight="1">
      <c r="A44" s="145" t="s">
        <v>216</v>
      </c>
      <c r="B44" s="130"/>
      <c r="C44" s="130"/>
      <c r="D44" s="130"/>
      <c r="E44" s="130"/>
      <c r="F44" s="130"/>
      <c r="G44" s="130"/>
    </row>
    <row r="45" ht="15.75" customHeight="1">
      <c r="A45" s="133" t="s">
        <v>217</v>
      </c>
      <c r="B45" s="136">
        <v>0.126</v>
      </c>
      <c r="C45" s="136">
        <v>0.3486</v>
      </c>
      <c r="D45" s="136">
        <v>0.349</v>
      </c>
      <c r="F45" s="136">
        <v>0.401</v>
      </c>
      <c r="G45" s="136">
        <f t="shared" ref="G45:G65" si="4">AVERAGE(B45:F45)</f>
        <v>0.30615</v>
      </c>
    </row>
    <row r="46" ht="15.75" customHeight="1">
      <c r="A46" s="133" t="s">
        <v>218</v>
      </c>
      <c r="B46" s="136">
        <v>0.035</v>
      </c>
      <c r="C46" s="136">
        <v>0.0376</v>
      </c>
      <c r="D46" s="136">
        <v>0.078</v>
      </c>
      <c r="F46" s="136">
        <v>0.038</v>
      </c>
      <c r="G46" s="136">
        <f t="shared" si="4"/>
        <v>0.04715</v>
      </c>
    </row>
    <row r="47" ht="15.75" customHeight="1">
      <c r="A47" s="133" t="s">
        <v>219</v>
      </c>
      <c r="B47" s="136">
        <v>0.019</v>
      </c>
      <c r="C47" s="136">
        <v>0.0162</v>
      </c>
      <c r="D47" s="136">
        <v>0.037</v>
      </c>
      <c r="F47" s="136">
        <v>0.028</v>
      </c>
      <c r="G47" s="136">
        <f t="shared" si="4"/>
        <v>0.02505</v>
      </c>
    </row>
    <row r="48" ht="15.75" customHeight="1">
      <c r="A48" s="133" t="s">
        <v>220</v>
      </c>
      <c r="B48" s="136">
        <v>0.015</v>
      </c>
      <c r="D48" s="136">
        <v>0.012</v>
      </c>
      <c r="G48" s="136">
        <f t="shared" si="4"/>
        <v>0.0135</v>
      </c>
    </row>
    <row r="49" ht="15.75" customHeight="1">
      <c r="A49" s="133" t="s">
        <v>221</v>
      </c>
      <c r="B49" s="136">
        <v>0.013</v>
      </c>
      <c r="G49" s="136">
        <f t="shared" si="4"/>
        <v>0.013</v>
      </c>
    </row>
    <row r="50" ht="15.75" customHeight="1">
      <c r="A50" s="133" t="s">
        <v>222</v>
      </c>
      <c r="B50" s="136">
        <v>0.012</v>
      </c>
      <c r="F50" s="136">
        <v>0.017</v>
      </c>
      <c r="G50" s="136">
        <f t="shared" si="4"/>
        <v>0.0145</v>
      </c>
    </row>
    <row r="51" ht="15.75" customHeight="1">
      <c r="A51" s="133" t="s">
        <v>223</v>
      </c>
      <c r="B51" s="136">
        <v>0.009</v>
      </c>
      <c r="G51" s="136">
        <f t="shared" si="4"/>
        <v>0.009</v>
      </c>
    </row>
    <row r="52" ht="15.75" customHeight="1">
      <c r="A52" s="133" t="s">
        <v>224</v>
      </c>
      <c r="B52" s="136">
        <v>0.009</v>
      </c>
      <c r="G52" s="136">
        <f t="shared" si="4"/>
        <v>0.009</v>
      </c>
    </row>
    <row r="53" ht="15.75" customHeight="1">
      <c r="A53" s="133" t="s">
        <v>225</v>
      </c>
      <c r="B53" s="136">
        <v>0.009</v>
      </c>
      <c r="G53" s="136">
        <f t="shared" si="4"/>
        <v>0.009</v>
      </c>
    </row>
    <row r="54" ht="15.75" customHeight="1">
      <c r="A54" s="133" t="s">
        <v>226</v>
      </c>
      <c r="C54" s="136">
        <v>0.0427</v>
      </c>
      <c r="G54" s="136">
        <f t="shared" si="4"/>
        <v>0.0427</v>
      </c>
    </row>
    <row r="55" ht="15.75" customHeight="1">
      <c r="A55" s="133" t="s">
        <v>227</v>
      </c>
      <c r="C55" s="136">
        <v>0.0384</v>
      </c>
      <c r="D55" s="136">
        <v>0.114</v>
      </c>
      <c r="F55" s="136">
        <v>0.036</v>
      </c>
      <c r="G55" s="136">
        <f t="shared" si="4"/>
        <v>0.0628</v>
      </c>
    </row>
    <row r="56" ht="15.75" customHeight="1">
      <c r="A56" s="146" t="s">
        <v>228</v>
      </c>
      <c r="C56" s="136">
        <v>0.0323</v>
      </c>
      <c r="G56" s="136">
        <f t="shared" si="4"/>
        <v>0.0323</v>
      </c>
    </row>
    <row r="57" ht="15.75" customHeight="1">
      <c r="A57" s="146" t="s">
        <v>229</v>
      </c>
      <c r="C57" s="136">
        <v>0.0223</v>
      </c>
      <c r="G57" s="136">
        <f t="shared" si="4"/>
        <v>0.0223</v>
      </c>
    </row>
    <row r="58" ht="15.75" customHeight="1">
      <c r="A58" s="146" t="s">
        <v>230</v>
      </c>
      <c r="C58" s="136">
        <v>0.0222</v>
      </c>
      <c r="G58" s="136">
        <f t="shared" si="4"/>
        <v>0.0222</v>
      </c>
    </row>
    <row r="59" ht="15.75" customHeight="1">
      <c r="A59" s="146" t="s">
        <v>231</v>
      </c>
      <c r="C59" s="136">
        <v>0.0173</v>
      </c>
      <c r="G59" s="136">
        <f t="shared" si="4"/>
        <v>0.0173</v>
      </c>
    </row>
    <row r="60" ht="15.75" customHeight="1">
      <c r="A60" s="133" t="s">
        <v>232</v>
      </c>
      <c r="D60" s="136">
        <v>0.017</v>
      </c>
      <c r="G60" s="136">
        <f t="shared" si="4"/>
        <v>0.017</v>
      </c>
    </row>
    <row r="61" ht="15.75" customHeight="1">
      <c r="A61" s="133" t="s">
        <v>134</v>
      </c>
      <c r="D61" s="136">
        <v>0.017</v>
      </c>
      <c r="G61" s="136">
        <f t="shared" si="4"/>
        <v>0.017</v>
      </c>
    </row>
    <row r="62" ht="15.75" customHeight="1">
      <c r="A62" s="133" t="s">
        <v>233</v>
      </c>
      <c r="D62" s="136">
        <v>0.015</v>
      </c>
      <c r="G62" s="136">
        <f t="shared" si="4"/>
        <v>0.015</v>
      </c>
    </row>
    <row r="63" ht="15.75" customHeight="1">
      <c r="A63" s="133" t="s">
        <v>234</v>
      </c>
      <c r="D63" s="136">
        <v>0.015</v>
      </c>
      <c r="G63" s="136">
        <f t="shared" si="4"/>
        <v>0.015</v>
      </c>
    </row>
    <row r="64" ht="15.75" customHeight="1">
      <c r="A64" s="133" t="s">
        <v>141</v>
      </c>
      <c r="D64" s="136">
        <v>0.012</v>
      </c>
      <c r="G64" s="136">
        <f t="shared" si="4"/>
        <v>0.012</v>
      </c>
    </row>
    <row r="65" ht="15.75" customHeight="1">
      <c r="A65" s="133" t="s">
        <v>235</v>
      </c>
      <c r="D65" s="136">
        <v>0.334</v>
      </c>
      <c r="G65" s="136">
        <f t="shared" si="4"/>
        <v>0.334</v>
      </c>
    </row>
    <row r="66" ht="15.75" customHeight="1">
      <c r="A66" s="130" t="s">
        <v>236</v>
      </c>
      <c r="B66" s="130"/>
      <c r="C66" s="130"/>
      <c r="D66" s="130"/>
      <c r="E66" s="130"/>
      <c r="F66" s="130"/>
      <c r="G66" s="130"/>
    </row>
    <row r="67" ht="15.75" customHeight="1">
      <c r="A67" s="133" t="s">
        <v>237</v>
      </c>
      <c r="C67" s="136">
        <v>0.109</v>
      </c>
      <c r="E67" s="136">
        <v>0.704</v>
      </c>
      <c r="G67" s="136">
        <f t="shared" ref="G67:G70" si="5">AVERAGE(B67:F67)</f>
        <v>0.4065</v>
      </c>
    </row>
    <row r="68" ht="15.75" customHeight="1">
      <c r="A68" s="133" t="s">
        <v>238</v>
      </c>
      <c r="C68" s="136">
        <v>0.891</v>
      </c>
      <c r="E68" s="136">
        <v>0.132</v>
      </c>
      <c r="G68" s="136">
        <f t="shared" si="5"/>
        <v>0.5115</v>
      </c>
    </row>
    <row r="69" ht="15.75" customHeight="1">
      <c r="A69" s="133" t="s">
        <v>239</v>
      </c>
      <c r="C69" s="144">
        <v>0.0</v>
      </c>
      <c r="E69" s="136">
        <v>0.01</v>
      </c>
      <c r="G69" s="136">
        <f t="shared" si="5"/>
        <v>0.005</v>
      </c>
    </row>
    <row r="70" ht="15.75" customHeight="1">
      <c r="A70" s="133" t="s">
        <v>240</v>
      </c>
      <c r="E70" s="136">
        <v>0.153</v>
      </c>
      <c r="G70" s="136">
        <f t="shared" si="5"/>
        <v>0.153</v>
      </c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D12:D13"/>
  </mergeCell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2026-02-15T17:37:34Z</dcterms:created>
</cp:coreProperties>
</file>